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671" activeTab="0"/>
  </bookViews>
  <sheets>
    <sheet name="Все включено_Лето'19" sheetId="1" r:id="rId1"/>
    <sheet name="Все включено'19" sheetId="2" r:id="rId2"/>
    <sheet name="Санаторно-курортный'19 " sheetId="3" r:id="rId3"/>
  </sheets>
  <definedNames>
    <definedName name="_xlnm.Print_Area" localSheetId="1">'Все включено''19'!$A$1:$D$52</definedName>
  </definedNames>
  <calcPr fullCalcOnLoad="1"/>
</workbook>
</file>

<file path=xl/sharedStrings.xml><?xml version="1.0" encoding="utf-8"?>
<sst xmlns="http://schemas.openxmlformats.org/spreadsheetml/2006/main" count="370" uniqueCount="188">
  <si>
    <t>Категория номера</t>
  </si>
  <si>
    <t xml:space="preserve">1-местный 1-комнатный номер </t>
  </si>
  <si>
    <t xml:space="preserve">3-местный 2-комнатный Люкс double </t>
  </si>
  <si>
    <t>Корпус № 6</t>
  </si>
  <si>
    <t xml:space="preserve">2-местный 2-комнатный номер Люкс twin/double  </t>
  </si>
  <si>
    <t>4-х местный 3-х комнатный номер Дуплекс  twin/double</t>
  </si>
  <si>
    <t>Коттедж № 8,9</t>
  </si>
  <si>
    <t>6-ти местный 5-комнатный  с кухней</t>
  </si>
  <si>
    <t>2-местный 1-комнатный номер  double</t>
  </si>
  <si>
    <t>2-местный 1- комнатный номер  twin/double мансардный</t>
  </si>
  <si>
    <t>2-местный 1- комнатный номер double мансардный</t>
  </si>
  <si>
    <t>Дополнительное место для детей от 6 до 12 лет включительно</t>
  </si>
  <si>
    <t xml:space="preserve">Дополнительное место для детей от 13 лет и взрослых </t>
  </si>
  <si>
    <t>Дополнительное место для детей до 5 лет включительно</t>
  </si>
  <si>
    <t>бесплатно</t>
  </si>
  <si>
    <t>Коттедж "Гостиный дом"</t>
  </si>
  <si>
    <t>Корпус № 1,2,3,4,5</t>
  </si>
  <si>
    <t>ПРИМЕЧАНИЯ:</t>
  </si>
  <si>
    <t>В СТОИМОСТЬ ПУТЕВКИ ОСНОВНЫХ И ДОПОЛНИТЕЛЬНЫХ МЕСТ ВКЛЮЧЕНО:</t>
  </si>
  <si>
    <t>-</t>
  </si>
  <si>
    <t>Стоимость путевки за номер в день в пределах расчетного часа, руб., НДС не облагается</t>
  </si>
  <si>
    <t xml:space="preserve">2-местный 1-комнатный номер Студио  twin, twin/double </t>
  </si>
  <si>
    <t>2-местный 1-комнатный номер double, twin/double</t>
  </si>
  <si>
    <t>При проживании по путевке не более суток (24 часов) плата взимается за целые сутки независимо от расчетного часа.</t>
  </si>
  <si>
    <t xml:space="preserve">3-местный 3-комнатный номер "Апартамент" </t>
  </si>
  <si>
    <t>При бронировании номера без питания - скидка 15% от стоимости путевки</t>
  </si>
  <si>
    <t>Цены указаны при заезде не менее, чем на 2 суток. В случае заезда на 1 сутки цены возрастают до 25 % в зависимости от сезона.</t>
  </si>
  <si>
    <t xml:space="preserve">2-местный 1-комнатный номер  double, twin/double  </t>
  </si>
  <si>
    <t>За каждое незаселенное основное место в номере (коттедже) взимается оплата в размере до 60% от цены основного  места. При подселении в такой номер на незаселенное основное место взимается оплата в размере не менее 40% от цены основного места.</t>
  </si>
  <si>
    <t xml:space="preserve">Расчетный час: заезд с 18.00 час., выезд в 16.00 час. 
Выходные: с 18.00 час пятницы по 16.00 час. воскресенья. Будни с 18.00 час. воскресенья по 16.00 час. пятницы.  </t>
  </si>
  <si>
    <t>Проживание и питание:</t>
  </si>
  <si>
    <t>Проживание и трехразовое питание по системе "Шведский стол"</t>
  </si>
  <si>
    <t>Зал Трапезной:</t>
  </si>
  <si>
    <t>завтрак 8.30-10.30</t>
  </si>
  <si>
    <t>обед 13.00-15.00</t>
  </si>
  <si>
    <t>Спортивно-оздоровительные мероприятия:</t>
  </si>
  <si>
    <t>Обучающие и развивающие мероприятия, досуг:</t>
  </si>
  <si>
    <t>Развивающие и творческие занятия для детей дошкольного возраста (ежедневно, в рамках расписания анимационной программы)</t>
  </si>
  <si>
    <t>Посещение детской игровой комнаты (ежедневно, с 09.00 до 19.00, с 14.00 до 16.00 - перерыв)</t>
  </si>
  <si>
    <t>Прокат:</t>
  </si>
  <si>
    <t>Вечерний досуг:</t>
  </si>
  <si>
    <t>Wi-Fi в номерах, на территории</t>
  </si>
  <si>
    <t>Парковка на территории</t>
  </si>
  <si>
    <t>Все остальные услуги, предоставляемые инфраструктурой Комплекса отдыха, оказываются за дополнительную плату. ​</t>
  </si>
  <si>
    <t>Фитнес программа, в том числе дыхательная гимнастика, суставная гимнастика, скандинавская ходьба (в рамках расписания недельной программы)</t>
  </si>
  <si>
    <t>Мини-диско для детей (ежедневно, с 20.00 до 20.45)</t>
  </si>
  <si>
    <t>Настольные игры (ежедневно, в рамках расписания анимационной программы)</t>
  </si>
  <si>
    <t>Дискотека, караоке (ежедневно, в рамках расписания анимационной программы)</t>
  </si>
  <si>
    <t>Детям до 5 лет включительно, проживающим на дополнительном месте бесплатно, предоставляются: проживание, питание и посещение бассейна. Все остальные услуги оплачиваются дополнительно.</t>
  </si>
  <si>
    <t>2-местный 1-комнатный номер double</t>
  </si>
  <si>
    <t>   Все остальные услуги, предоставляемые инфраструктурой Комплекса отдыха, оказываются за дополнительную плату. ​</t>
  </si>
  <si>
    <r>
      <t>Тариф "</t>
    </r>
    <r>
      <rPr>
        <b/>
        <sz val="10"/>
        <color indexed="17"/>
        <rFont val="Arial"/>
        <family val="2"/>
      </rPr>
      <t>Санаторно-курортный</t>
    </r>
    <r>
      <rPr>
        <b/>
        <sz val="10"/>
        <rFont val="Arial"/>
        <family val="2"/>
      </rPr>
      <t>" на путевки в Комплекс отдыха "Бекасово" на 2019 год.</t>
    </r>
  </si>
  <si>
    <t>Стоимость путевки за номер в сутки в пределах расчетного часа, руб., 
НДС не облагается</t>
  </si>
  <si>
    <t>Кол-во номеров</t>
  </si>
  <si>
    <t>Кол-во основных мест</t>
  </si>
  <si>
    <t>Кол-во дополнительных мест</t>
  </si>
  <si>
    <r>
      <rPr>
        <sz val="10"/>
        <rFont val="Arial"/>
        <family val="2"/>
      </rPr>
      <t>будни и выходные дни,</t>
    </r>
    <r>
      <rPr>
        <b/>
        <sz val="10"/>
        <rFont val="Arial"/>
        <family val="2"/>
      </rPr>
      <t xml:space="preserve">
с </t>
    </r>
    <r>
      <rPr>
        <b/>
        <sz val="10"/>
        <color indexed="60"/>
        <rFont val="Arial"/>
        <family val="2"/>
      </rPr>
      <t>09.01.19</t>
    </r>
    <r>
      <rPr>
        <b/>
        <sz val="10"/>
        <rFont val="Arial"/>
        <family val="2"/>
      </rPr>
      <t xml:space="preserve"> по </t>
    </r>
    <r>
      <rPr>
        <b/>
        <sz val="10"/>
        <color indexed="60"/>
        <rFont val="Arial"/>
        <family val="2"/>
      </rPr>
      <t xml:space="preserve">31.05.19
</t>
    </r>
    <r>
      <rPr>
        <b/>
        <sz val="10"/>
        <rFont val="Arial"/>
        <family val="2"/>
      </rPr>
      <t xml:space="preserve">и с </t>
    </r>
    <r>
      <rPr>
        <b/>
        <sz val="10"/>
        <color indexed="60"/>
        <rFont val="Arial"/>
        <family val="2"/>
      </rPr>
      <t>25.08.18</t>
    </r>
    <r>
      <rPr>
        <b/>
        <sz val="10"/>
        <rFont val="Arial"/>
        <family val="2"/>
      </rPr>
      <t xml:space="preserve"> по </t>
    </r>
    <r>
      <rPr>
        <b/>
        <sz val="10"/>
        <color indexed="60"/>
        <rFont val="Arial"/>
        <family val="2"/>
      </rPr>
      <t>28.12.19</t>
    </r>
  </si>
  <si>
    <r>
      <rPr>
        <sz val="10"/>
        <rFont val="Arial"/>
        <family val="2"/>
      </rPr>
      <t>будни и выходные дни,</t>
    </r>
    <r>
      <rPr>
        <b/>
        <sz val="10"/>
        <rFont val="Arial"/>
        <family val="2"/>
      </rPr>
      <t xml:space="preserve">
с </t>
    </r>
    <r>
      <rPr>
        <b/>
        <sz val="10"/>
        <color indexed="60"/>
        <rFont val="Arial"/>
        <family val="2"/>
      </rPr>
      <t>31.05.19</t>
    </r>
    <r>
      <rPr>
        <b/>
        <sz val="10"/>
        <rFont val="Arial"/>
        <family val="2"/>
      </rPr>
      <t xml:space="preserve"> по </t>
    </r>
    <r>
      <rPr>
        <b/>
        <sz val="10"/>
        <color indexed="60"/>
        <rFont val="Arial"/>
        <family val="2"/>
      </rPr>
      <t>25.08.19</t>
    </r>
  </si>
  <si>
    <t>Корпус № 1,2,3, 4,5</t>
  </si>
  <si>
    <t xml:space="preserve">2-местный 1-комнатный номер double, twin/double </t>
  </si>
  <si>
    <t xml:space="preserve">2-местный 1-комнатный номер Студио twin, twin/double </t>
  </si>
  <si>
    <t>2-местный 2-комнатный номер  twin/double, twin/double с кухней</t>
  </si>
  <si>
    <t>2-местный 1-комнатный номер  double, twin/double</t>
  </si>
  <si>
    <t>2-местный 2-комнатный  twin/double</t>
  </si>
  <si>
    <t xml:space="preserve">Продажа санаторно-курортной путевки осуществляется лицам, достигшим 18 лет. </t>
  </si>
  <si>
    <t xml:space="preserve">При заезде Гость должен иметь при себе санаторно-курортную карту. </t>
  </si>
  <si>
    <t xml:space="preserve">Продолжительность путевок - 7 дней, 10 дней, 14 дней </t>
  </si>
  <si>
    <t>При одноместном размещении в двухместных номерах предоставляется 20% скидка от стоимости номера.</t>
  </si>
  <si>
    <t xml:space="preserve">Расчетный час:  заезд с 18.00 часов, выезд до 16.00 часов. 
Выходные: с 18.00 часов пятницы по 16.00 часов воскресенья. Будни с 18.00 часов  воскресенья по 16.00 часов пятницы.  </t>
  </si>
  <si>
    <t>ПЕРЕЧЕНЬ УСЛУГ, ВХОДЯЩИХ В СТОИМОСТЬ САНАТОРНО-КУРОРТНОЙ ПУТЕВКИ:</t>
  </si>
  <si>
    <t xml:space="preserve">Оздоровительные услуги:  </t>
  </si>
  <si>
    <t xml:space="preserve">Наименование услуги </t>
  </si>
  <si>
    <t>Время проведения и количество процедур на заезд</t>
  </si>
  <si>
    <t xml:space="preserve">7 дней </t>
  </si>
  <si>
    <t xml:space="preserve">10 дней </t>
  </si>
  <si>
    <t>14 дней</t>
  </si>
  <si>
    <t>Первичный прием и динамическое наблюдение терапевта</t>
  </si>
  <si>
    <t>2 приема</t>
  </si>
  <si>
    <t>Занятия в тренажерном зале</t>
  </si>
  <si>
    <t>Ежедневно, 30 мин</t>
  </si>
  <si>
    <t>Бассейн - свободное плавание с гидротерапией</t>
  </si>
  <si>
    <t>Ежедневно до 19.00 час, 60 мин</t>
  </si>
  <si>
    <t>Скандинавская ходьба</t>
  </si>
  <si>
    <t>Физиотерапия аппаратная</t>
  </si>
  <si>
    <t>1 сеанс, 30 мин</t>
  </si>
  <si>
    <t>2 сеанса по 30 мин</t>
  </si>
  <si>
    <t>Программа «Усталые ноги»</t>
  </si>
  <si>
    <t>2 сеанса по 50 мин</t>
  </si>
  <si>
    <t>3 сеанса по 50 мин</t>
  </si>
  <si>
    <t>4 сеанса по 50 мин</t>
  </si>
  <si>
    <t>Спелеотерапия «Соляная пещера»</t>
  </si>
  <si>
    <t>не более 5 сеансов по 20 мин</t>
  </si>
  <si>
    <t>не более 7 сеансов по 20 мин</t>
  </si>
  <si>
    <t>не более 10 сеансов по 20 мин</t>
  </si>
  <si>
    <t>Лечебные ванны</t>
  </si>
  <si>
    <t>не более 4 сеансов по 15 мин</t>
  </si>
  <si>
    <t>не более 5 сеансов по 15 мин</t>
  </si>
  <si>
    <t>не более 7 сеансов по 15 мин</t>
  </si>
  <si>
    <t>Лечебные души</t>
  </si>
  <si>
    <t>не более 3 сеансов по 10 мин</t>
  </si>
  <si>
    <t>не более 5 сеансов по 10 мин</t>
  </si>
  <si>
    <t>не более 7 сеансов по 10 мин</t>
  </si>
  <si>
    <t>Прессотерапия</t>
  </si>
  <si>
    <t>не более 2 сеансов по 35 мин</t>
  </si>
  <si>
    <t>не более 3 сеансов по 35 мин</t>
  </si>
  <si>
    <t>не более 5 сеансов по 35 мин</t>
  </si>
  <si>
    <t>Фиточай</t>
  </si>
  <si>
    <t>Ежедневно, один из видов</t>
  </si>
  <si>
    <t>Кислородный коктейль</t>
  </si>
  <si>
    <t>Гипокситерапия "Горный воздух"</t>
  </si>
  <si>
    <t>не более 3 сеансов по 65 мин</t>
  </si>
  <si>
    <t>не более 5 сеансов по 65 мин</t>
  </si>
  <si>
    <t>не более 12 сеансов по 65 мин</t>
  </si>
  <si>
    <t>Питание:</t>
  </si>
  <si>
    <t>Досуг:</t>
  </si>
  <si>
    <t>Творческие мастерские для взрослых: квиллинг, скрапбукинг, декупаж, канзаши, бисероплетение, артишок (в рамках расписания анимационной программы)</t>
  </si>
  <si>
    <t>Анимация (в рамках расписания анимационной программы)</t>
  </si>
  <si>
    <t>Настольные игры (ежедневно)</t>
  </si>
  <si>
    <t>Караоке (ежедневно)</t>
  </si>
  <si>
    <t xml:space="preserve">Пользование:  </t>
  </si>
  <si>
    <t>Услугой беспроводного доступа к сети Интернет в номерах, общественных зонах, на территории</t>
  </si>
  <si>
    <t>Парковкой круглосуточно</t>
  </si>
  <si>
    <t>ужин 18.00-20.00 (в пятницу, субботу и праздничные дни - ужин до 21.00)</t>
  </si>
  <si>
    <t>трехразовое по системе "Шведский стол" в режиме работы Трапезной</t>
  </si>
  <si>
    <r>
      <t xml:space="preserve">будни,
</t>
    </r>
    <r>
      <rPr>
        <b/>
        <sz val="10"/>
        <color indexed="17"/>
        <rFont val="Arial"/>
        <family val="2"/>
      </rPr>
      <t>кроме праздничных заездов</t>
    </r>
    <r>
      <rPr>
        <sz val="10"/>
        <rFont val="Arial"/>
        <family val="2"/>
      </rPr>
      <t xml:space="preserve">
</t>
    </r>
    <r>
      <rPr>
        <b/>
        <sz val="10"/>
        <color indexed="60"/>
        <rFont val="Arial"/>
        <family val="2"/>
      </rPr>
      <t>с 01.03.19 по 09.06.19 и 
с 26.08.19 по 28.12.19 г.</t>
    </r>
  </si>
  <si>
    <r>
      <t xml:space="preserve">выходные,
</t>
    </r>
    <r>
      <rPr>
        <b/>
        <sz val="10"/>
        <color indexed="17"/>
        <rFont val="Arial"/>
        <family val="2"/>
      </rPr>
      <t>кроме праздничных заездов</t>
    </r>
    <r>
      <rPr>
        <sz val="10"/>
        <rFont val="Arial"/>
        <family val="2"/>
      </rPr>
      <t xml:space="preserve">
</t>
    </r>
    <r>
      <rPr>
        <b/>
        <sz val="10"/>
        <color indexed="60"/>
        <rFont val="Arial"/>
        <family val="2"/>
      </rPr>
      <t>с 01.03.19 по 09.06.19 и 
с 26.08.19 по 28.12.19 г.</t>
    </r>
  </si>
  <si>
    <t>Коттедж № 5,6,7</t>
  </si>
  <si>
    <t>Коттедж № 1,2,3</t>
  </si>
  <si>
    <t>Основное место для детей до 12 лет включительно</t>
  </si>
  <si>
    <t>взрослые 
на основных местах</t>
  </si>
  <si>
    <t>Тариф действует: с 01.03.19 по 09.06.19 и с 26.08.19 по 28.12.19 г.</t>
  </si>
  <si>
    <t>При заезде продолжительностью от 7 дней стоимость путевки за весь период рассчитывается по ценам буднего дня.</t>
  </si>
  <si>
    <t xml:space="preserve">В стоимость путевки  включена алкогольная продукция, цены на которую сформированы в соответствии с Приказом Минфина России от 14.12.2018 №267Н.   </t>
  </si>
  <si>
    <t>Посещение бассейна с саунами (1 чел./1 раз ежедневно, с 10.00 до 22.00)</t>
  </si>
  <si>
    <t>Посещение соляной пещеры (1 чел./1 сеанс ежедневно, с 10.00 до 22.00, по предварительной записи на ресепшен бассейна)</t>
  </si>
  <si>
    <t>Посещение тренажерного зала (ежедневно с 09.00 до 22.00)</t>
  </si>
  <si>
    <t>Настольный теннис (ежедневно с 09.00 до 22.00)</t>
  </si>
  <si>
    <t>Игра в Бильярд (1 чел./1 час ежедневно, в режиме работы бара "Тайм-аут", без предварительного бронирования)</t>
  </si>
  <si>
    <t>Боулинг (1 чел./1 час ежедневно, в режиме работы боулинг-центра, без предварительного бронирования)</t>
  </si>
  <si>
    <t>Творческие мастерские для взрослых: квиллинг, скрапбукинг, декупаж, канзаши, бисероплетение, артишок и др. (ежедневно, в рамках расписания анимационной программы)</t>
  </si>
  <si>
    <t>Мастер-классы для детей школьного возраста: канзаши, бисероплетение, игрушки из различных материалов, рисование в различных техниках и др. (ежедневно, 1 раз в день, в рамках расписания анимационной программы)</t>
  </si>
  <si>
    <t>Пользование:</t>
  </si>
  <si>
    <t>Барная стойка трапезной: водка, вино, пиво, сок, мороженое в стаканчике (в течение завтрака, обеда и ужина)</t>
  </si>
  <si>
    <t>Бар "Тайм-Аут": отпуск товара, чайный стол, пиво, сок, мороженое в стаканчике (в режиме работы бара)</t>
  </si>
  <si>
    <t>Прокат спортивного инвентаря: лыжи, коньки, санки, ледянки, мячи, скакалки, обручи, велосипеды традиционные (1 раз в день на 2 часа, в режиме работы пункта проката)</t>
  </si>
  <si>
    <r>
      <t xml:space="preserve">Тариф </t>
    </r>
    <r>
      <rPr>
        <b/>
        <sz val="10"/>
        <color indexed="17"/>
        <rFont val="Arial"/>
        <family val="2"/>
      </rPr>
      <t>"Все включено"</t>
    </r>
    <r>
      <rPr>
        <b/>
        <sz val="10"/>
        <rFont val="Arial"/>
        <family val="2"/>
      </rPr>
      <t xml:space="preserve"> на путевки в Комплекс отдыха "Бекасово" с 01.03.2019 по 09.06.2019, с 26.08.2019 по 28.12.2019 </t>
    </r>
    <r>
      <rPr>
        <b/>
        <sz val="10"/>
        <color indexed="60"/>
        <rFont val="Arial"/>
        <family val="2"/>
      </rPr>
      <t>(межсезонье)</t>
    </r>
  </si>
  <si>
    <t>85% от стоимости взрослого на основном месте</t>
  </si>
  <si>
    <t>2-местный 2-комнатный номер  twin/double</t>
  </si>
  <si>
    <t>2-местный 2-комнатный номер  twin/double с кухней</t>
  </si>
  <si>
    <t>2-местный 1-комнатный номер double мансардный</t>
  </si>
  <si>
    <t>2-местный 1-комнатный номер  twin/double мансардный</t>
  </si>
  <si>
    <t>4-местный 3-комнатный номер Дуплекс twin/double</t>
  </si>
  <si>
    <t>4-местный 4-комнатный  с кухней</t>
  </si>
  <si>
    <t>4-местный 3-комнатный номер Дуплекс  twin/double</t>
  </si>
  <si>
    <t xml:space="preserve">2-местный 2-комнатный twin/double </t>
  </si>
  <si>
    <t xml:space="preserve">2-местный 1-комнатный номер double, twin/double  </t>
  </si>
  <si>
    <t>2-местный 1-комнатный номер twin/double мансардный</t>
  </si>
  <si>
    <t xml:space="preserve"> - при заезде от 14 дней</t>
  </si>
  <si>
    <t>6-местный 5-комнатный  с кухней</t>
  </si>
  <si>
    <t xml:space="preserve">Расчетный час: заезд с 18.00 час., выезд в 16.00 час. </t>
  </si>
  <si>
    <t>За каждое незаселенное основное место в номере (коттедже) взимается оплата в размере до 30% от цены основного  места. При подселении в такой номер на незаселенное основное место взимается доплата до стоимости основного места.</t>
  </si>
  <si>
    <t>Бар боулинг-центра: отпуск товара, чайный стол, сок, мороженое в стаканчике (в режиме работы баров)</t>
  </si>
  <si>
    <r>
      <rPr>
        <b/>
        <sz val="10"/>
        <color indexed="17"/>
        <rFont val="Arial"/>
        <family val="2"/>
      </rPr>
      <t>праздничный заезд:</t>
    </r>
    <r>
      <rPr>
        <sz val="10"/>
        <rFont val="Arial"/>
        <family val="2"/>
      </rPr>
      <t xml:space="preserve">
</t>
    </r>
    <r>
      <rPr>
        <b/>
        <sz val="10"/>
        <color indexed="60"/>
        <rFont val="Arial"/>
        <family val="2"/>
      </rPr>
      <t xml:space="preserve"> 
01.11.19-04.11.19</t>
    </r>
  </si>
  <si>
    <t xml:space="preserve">Продажа путевок: на будни - от 1 дня, на выходные - от 2 дней. </t>
  </si>
  <si>
    <t>с 01.07.19 по 26.08.19 г.</t>
  </si>
  <si>
    <t>15 000</t>
  </si>
  <si>
    <t>10 400</t>
  </si>
  <si>
    <t>20 800</t>
  </si>
  <si>
    <t>27 000</t>
  </si>
  <si>
    <t>24 000</t>
  </si>
  <si>
    <t>20 000</t>
  </si>
  <si>
    <t>17 200</t>
  </si>
  <si>
    <t>1 600</t>
  </si>
  <si>
    <t>2 400</t>
  </si>
  <si>
    <t>будни и выходные</t>
  </si>
  <si>
    <r>
      <t>10 000</t>
    </r>
    <r>
      <rPr>
        <sz val="11"/>
        <color indexed="23"/>
        <rFont val="Arial"/>
        <family val="2"/>
      </rPr>
      <t>  </t>
    </r>
    <r>
      <rPr>
        <b/>
        <sz val="11"/>
        <color indexed="10"/>
        <rFont val="Arial"/>
        <family val="2"/>
      </rPr>
      <t>8100</t>
    </r>
  </si>
  <si>
    <r>
      <t>10 400</t>
    </r>
    <r>
      <rPr>
        <sz val="11"/>
        <color indexed="23"/>
        <rFont val="Arial"/>
        <family val="2"/>
      </rPr>
      <t>  </t>
    </r>
    <r>
      <rPr>
        <b/>
        <sz val="11"/>
        <color indexed="10"/>
        <rFont val="Arial"/>
        <family val="2"/>
      </rPr>
      <t>8100</t>
    </r>
  </si>
  <si>
    <r>
      <t>4 600</t>
    </r>
    <r>
      <rPr>
        <sz val="11"/>
        <color indexed="23"/>
        <rFont val="Arial"/>
        <family val="2"/>
      </rPr>
      <t>  </t>
    </r>
    <r>
      <rPr>
        <b/>
        <sz val="11"/>
        <color indexed="10"/>
        <rFont val="Arial"/>
        <family val="2"/>
      </rPr>
      <t>3500</t>
    </r>
  </si>
  <si>
    <r>
      <t>7 400</t>
    </r>
    <r>
      <rPr>
        <sz val="11"/>
        <color indexed="23"/>
        <rFont val="Arial"/>
        <family val="2"/>
      </rPr>
      <t>  </t>
    </r>
    <r>
      <rPr>
        <b/>
        <sz val="11"/>
        <color indexed="10"/>
        <rFont val="Arial"/>
        <family val="2"/>
      </rPr>
      <t>6400</t>
    </r>
  </si>
  <si>
    <r>
      <t>8 000</t>
    </r>
    <r>
      <rPr>
        <sz val="11"/>
        <color indexed="23"/>
        <rFont val="Arial"/>
        <family val="2"/>
      </rPr>
      <t>  </t>
    </r>
    <r>
      <rPr>
        <b/>
        <sz val="11"/>
        <color indexed="10"/>
        <rFont val="Arial"/>
        <family val="2"/>
      </rPr>
      <t>6400</t>
    </r>
  </si>
  <si>
    <t>по стоимости взрослого 
на основном месте</t>
  </si>
  <si>
    <t>ужин 18.00-20.00</t>
  </si>
  <si>
    <t>для юридических лиц и
туристических агентств</t>
  </si>
  <si>
    <r>
      <t xml:space="preserve">АКЦИЯ: Отдохни по-летнему!
</t>
    </r>
    <r>
      <rPr>
        <i/>
        <sz val="11"/>
        <color indexed="9"/>
        <rFont val="Arial"/>
        <family val="2"/>
      </rPr>
      <t>(только для физических лиц)</t>
    </r>
  </si>
  <si>
    <r>
      <rPr>
        <b/>
        <sz val="11"/>
        <rFont val="Arial"/>
        <family val="2"/>
      </rPr>
      <t>взрослые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 xml:space="preserve">
на основных местах</t>
    </r>
  </si>
  <si>
    <r>
      <rPr>
        <b/>
        <sz val="11"/>
        <rFont val="Arial"/>
        <family val="2"/>
      </rPr>
      <t>взрослые и дети</t>
    </r>
    <r>
      <rPr>
        <sz val="10"/>
        <rFont val="Arial"/>
        <family val="2"/>
      </rPr>
      <t xml:space="preserve">
на основных местах</t>
    </r>
  </si>
  <si>
    <r>
      <t xml:space="preserve">Тариф </t>
    </r>
    <r>
      <rPr>
        <b/>
        <sz val="10"/>
        <color indexed="17"/>
        <rFont val="Arial"/>
        <family val="2"/>
      </rPr>
      <t>"Все включено"</t>
    </r>
    <r>
      <rPr>
        <b/>
        <sz val="10"/>
        <rFont val="Arial"/>
        <family val="2"/>
      </rPr>
      <t xml:space="preserve"> на путевки в Комплекс отдыха "Бекасово" с 01.07.2019 по 26.08.2019 </t>
    </r>
    <r>
      <rPr>
        <b/>
        <sz val="10"/>
        <color indexed="60"/>
        <rFont val="Arial"/>
        <family val="2"/>
      </rPr>
      <t>(лето)</t>
    </r>
  </si>
  <si>
    <t>Тариф действует: с 01.07.19 по 26.08.19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</si>
</sst>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_ ;\-#,##0\ "/>
    <numFmt numFmtId="179" formatCode="_-* #,##0\ _₽_-;\-* #,##0\ _₽_-;_-* &quot;-&quot;??\ _₽_-;_-@_-"/>
  </numFmts>
  <fonts count="7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b/>
      <sz val="10"/>
      <color indexed="17"/>
      <name val="Arial"/>
      <family val="2"/>
    </font>
    <font>
      <i/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b/>
      <sz val="11"/>
      <color indexed="10"/>
      <name val="Arial"/>
      <family val="2"/>
    </font>
    <font>
      <sz val="11"/>
      <color indexed="2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17"/>
      <name val="Arial Cyr"/>
      <family val="0"/>
    </font>
    <font>
      <b/>
      <sz val="10"/>
      <color indexed="60"/>
      <name val="Arial Cyr"/>
      <family val="0"/>
    </font>
    <font>
      <strike/>
      <sz val="11"/>
      <color indexed="23"/>
      <name val="Arial"/>
      <family val="2"/>
    </font>
    <font>
      <b/>
      <u val="single"/>
      <sz val="12"/>
      <color indexed="9"/>
      <name val="Arial"/>
      <family val="2"/>
    </font>
    <font>
      <b/>
      <sz val="12"/>
      <color indexed="60"/>
      <name val="Arial"/>
      <family val="2"/>
    </font>
    <font>
      <i/>
      <sz val="11"/>
      <name val="Arial"/>
      <family val="2"/>
    </font>
    <font>
      <i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sz val="10"/>
      <color rgb="FF006600"/>
      <name val="Arial"/>
      <family val="2"/>
    </font>
    <font>
      <sz val="10"/>
      <color rgb="FF006600"/>
      <name val="Arial Cyr"/>
      <family val="0"/>
    </font>
    <font>
      <sz val="10"/>
      <color rgb="FF008000"/>
      <name val="Arial"/>
      <family val="2"/>
    </font>
    <font>
      <b/>
      <sz val="10"/>
      <color rgb="FFC00000"/>
      <name val="Arial Cyr"/>
      <family val="0"/>
    </font>
    <font>
      <strike/>
      <sz val="11"/>
      <color rgb="FF666666"/>
      <name val="Arial"/>
      <family val="2"/>
    </font>
    <font>
      <b/>
      <u val="single"/>
      <sz val="12"/>
      <color theme="0"/>
      <name val="Arial"/>
      <family val="2"/>
    </font>
    <font>
      <b/>
      <sz val="10"/>
      <color rgb="FF008000"/>
      <name val="Arial"/>
      <family val="2"/>
    </font>
    <font>
      <b/>
      <sz val="12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" fontId="7" fillId="0" borderId="11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Alignment="1">
      <alignment horizontal="left" vertical="center" wrapText="1" indent="1"/>
    </xf>
    <xf numFmtId="0" fontId="62" fillId="0" borderId="0" xfId="0" applyFont="1" applyAlignment="1">
      <alignment horizontal="left" vertical="center" wrapText="1" indent="1"/>
    </xf>
    <xf numFmtId="0" fontId="4" fillId="0" borderId="0" xfId="0" applyFont="1" applyFill="1" applyAlignment="1">
      <alignment horizontal="right" vertical="center"/>
    </xf>
    <xf numFmtId="1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8" fillId="10" borderId="11" xfId="0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/>
    </xf>
    <xf numFmtId="0" fontId="63" fillId="0" borderId="0" xfId="0" applyFont="1" applyAlignment="1">
      <alignment horizontal="left" vertical="center" wrapText="1" indent="1"/>
    </xf>
    <xf numFmtId="0" fontId="7" fillId="0" borderId="0" xfId="0" applyFont="1" applyFill="1" applyAlignment="1">
      <alignment vertical="center" wrapText="1"/>
    </xf>
    <xf numFmtId="3" fontId="0" fillId="0" borderId="13" xfId="0" applyNumberForma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4" fillId="0" borderId="0" xfId="0" applyFont="1" applyFill="1" applyAlignment="1">
      <alignment vertical="center"/>
    </xf>
    <xf numFmtId="0" fontId="11" fillId="0" borderId="0" xfId="0" applyFont="1" applyAlignment="1">
      <alignment horizontal="left" vertical="center" indent="1"/>
    </xf>
    <xf numFmtId="0" fontId="65" fillId="0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63" fillId="0" borderId="0" xfId="0" applyFont="1" applyAlignment="1">
      <alignment vertical="center" wrapText="1"/>
    </xf>
    <xf numFmtId="0" fontId="63" fillId="0" borderId="0" xfId="0" applyFont="1" applyAlignment="1">
      <alignment horizontal="left" vertical="center" wrapText="1" indent="1"/>
    </xf>
    <xf numFmtId="1" fontId="8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center" vertical="center" textRotation="90" wrapText="1"/>
    </xf>
    <xf numFmtId="1" fontId="7" fillId="1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8" fontId="7" fillId="0" borderId="11" xfId="60" applyNumberFormat="1" applyFont="1" applyFill="1" applyBorder="1" applyAlignment="1">
      <alignment horizontal="center" vertical="center"/>
    </xf>
    <xf numFmtId="179" fontId="7" fillId="10" borderId="11" xfId="6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vertical="center"/>
    </xf>
    <xf numFmtId="0" fontId="6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top"/>
    </xf>
    <xf numFmtId="1" fontId="7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top"/>
    </xf>
    <xf numFmtId="0" fontId="8" fillId="0" borderId="0" xfId="0" applyFont="1" applyAlignment="1">
      <alignment horizontal="left" vertical="center" wrapText="1" indent="1"/>
    </xf>
    <xf numFmtId="0" fontId="13" fillId="0" borderId="15" xfId="0" applyFont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10" borderId="15" xfId="0" applyFont="1" applyFill="1" applyBorder="1" applyAlignment="1">
      <alignment horizontal="center" vertical="center" wrapText="1"/>
    </xf>
    <xf numFmtId="0" fontId="13" fillId="16" borderId="15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67" fillId="4" borderId="11" xfId="0" applyFont="1" applyFill="1" applyBorder="1" applyAlignment="1">
      <alignment horizontal="center" vertical="center" wrapText="1"/>
    </xf>
    <xf numFmtId="0" fontId="67" fillId="10" borderId="11" xfId="0" applyFont="1" applyFill="1" applyBorder="1" applyAlignment="1">
      <alignment horizontal="center" vertical="center" wrapText="1"/>
    </xf>
    <xf numFmtId="0" fontId="67" fillId="16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10" borderId="16" xfId="0" applyFill="1" applyBorder="1" applyAlignment="1">
      <alignment horizontal="center" vertical="center" wrapText="1"/>
    </xf>
    <xf numFmtId="0" fontId="0" fillId="16" borderId="16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 wrapText="1"/>
    </xf>
    <xf numFmtId="0" fontId="0" fillId="16" borderId="13" xfId="0" applyFill="1" applyBorder="1" applyAlignment="1">
      <alignment horizontal="center" vertical="center" wrapText="1"/>
    </xf>
    <xf numFmtId="0" fontId="63" fillId="0" borderId="0" xfId="0" applyFont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center" wrapText="1" indent="1"/>
    </xf>
    <xf numFmtId="0" fontId="7" fillId="0" borderId="0" xfId="0" applyFont="1" applyFill="1" applyAlignment="1">
      <alignment horizontal="left" vertical="center" wrapText="1" indent="1"/>
    </xf>
    <xf numFmtId="0" fontId="8" fillId="0" borderId="11" xfId="0" applyFont="1" applyFill="1" applyBorder="1" applyAlignment="1">
      <alignment horizontal="left" vertical="center"/>
    </xf>
    <xf numFmtId="0" fontId="8" fillId="1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 wrapText="1"/>
    </xf>
    <xf numFmtId="0" fontId="8" fillId="10" borderId="18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8" fillId="10" borderId="14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indent="1"/>
    </xf>
    <xf numFmtId="0" fontId="8" fillId="10" borderId="20" xfId="0" applyFont="1" applyFill="1" applyBorder="1" applyAlignment="1">
      <alignment horizontal="center" vertical="center"/>
    </xf>
    <xf numFmtId="0" fontId="17" fillId="10" borderId="11" xfId="0" applyFont="1" applyFill="1" applyBorder="1" applyAlignment="1">
      <alignment horizontal="center" vertical="center"/>
    </xf>
    <xf numFmtId="0" fontId="16" fillId="10" borderId="11" xfId="0" applyFont="1" applyFill="1" applyBorder="1" applyAlignment="1">
      <alignment vertical="center"/>
    </xf>
    <xf numFmtId="0" fontId="68" fillId="10" borderId="11" xfId="0" applyFont="1" applyFill="1" applyBorder="1" applyAlignment="1">
      <alignment horizontal="center" vertical="center" wrapText="1"/>
    </xf>
    <xf numFmtId="0" fontId="16" fillId="10" borderId="11" xfId="0" applyFont="1" applyFill="1" applyBorder="1" applyAlignment="1">
      <alignment horizontal="center" vertical="center" wrapText="1"/>
    </xf>
    <xf numFmtId="0" fontId="16" fillId="10" borderId="11" xfId="0" applyFont="1" applyFill="1" applyBorder="1" applyAlignment="1">
      <alignment horizontal="left" vertical="center" wrapText="1" indent="1"/>
    </xf>
    <xf numFmtId="0" fontId="8" fillId="0" borderId="14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" fontId="69" fillId="25" borderId="11" xfId="42" applyNumberFormat="1" applyFont="1" applyFill="1" applyBorder="1" applyAlignment="1" applyProtection="1">
      <alignment horizontal="center" vertical="center" wrapText="1"/>
      <protection/>
    </xf>
    <xf numFmtId="3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0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7" fillId="0" borderId="0" xfId="0" applyFont="1" applyFill="1" applyAlignment="1">
      <alignment horizontal="left" vertical="center" wrapText="1" indent="1"/>
    </xf>
    <xf numFmtId="0" fontId="63" fillId="0" borderId="0" xfId="0" applyFont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top" wrapText="1" indent="1"/>
    </xf>
    <xf numFmtId="1" fontId="17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64" fillId="0" borderId="0" xfId="0" applyFont="1" applyFill="1" applyBorder="1" applyAlignment="1">
      <alignment vertical="center" wrapText="1"/>
    </xf>
    <xf numFmtId="0" fontId="64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top" wrapText="1" indent="1"/>
    </xf>
    <xf numFmtId="0" fontId="7" fillId="0" borderId="11" xfId="0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 wrapText="1"/>
    </xf>
    <xf numFmtId="3" fontId="13" fillId="0" borderId="21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" fontId="7" fillId="0" borderId="11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left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1" fontId="71" fillId="10" borderId="14" xfId="0" applyNumberFormat="1" applyFont="1" applyFill="1" applyBorder="1" applyAlignment="1">
      <alignment horizontal="center" vertical="center" wrapText="1"/>
    </xf>
    <xf numFmtId="1" fontId="71" fillId="10" borderId="12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ekasovo.ru/actions/otdohni-po-letnem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G87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68.375" style="1" customWidth="1"/>
    <col min="3" max="3" width="37.125" style="10" customWidth="1"/>
    <col min="4" max="4" width="37.125" style="1" customWidth="1"/>
    <col min="5" max="16384" width="9.125" style="1" customWidth="1"/>
  </cols>
  <sheetData>
    <row r="1" spans="1:2" ht="15.75">
      <c r="A1" s="24"/>
      <c r="B1" s="5"/>
    </row>
    <row r="2" spans="1:3" ht="15.75">
      <c r="A2" s="3"/>
      <c r="B2" s="13" t="s">
        <v>186</v>
      </c>
      <c r="C2" s="19"/>
    </row>
    <row r="3" spans="1:3" ht="15.75">
      <c r="A3" s="6"/>
      <c r="B3" s="20"/>
      <c r="C3" s="19"/>
    </row>
    <row r="4" spans="1:4" s="2" customFormat="1" ht="39" customHeight="1">
      <c r="A4" s="7"/>
      <c r="B4" s="105" t="s">
        <v>0</v>
      </c>
      <c r="C4" s="113" t="s">
        <v>20</v>
      </c>
      <c r="D4" s="113"/>
    </row>
    <row r="5" spans="1:4" s="2" customFormat="1" ht="42.75" customHeight="1">
      <c r="A5" s="7"/>
      <c r="B5" s="105"/>
      <c r="C5" s="134" t="s">
        <v>164</v>
      </c>
      <c r="D5" s="135"/>
    </row>
    <row r="6" spans="1:4" s="2" customFormat="1" ht="42.75" customHeight="1">
      <c r="A6" s="7"/>
      <c r="B6" s="105"/>
      <c r="C6" s="137" t="s">
        <v>182</v>
      </c>
      <c r="D6" s="102" t="s">
        <v>183</v>
      </c>
    </row>
    <row r="7" spans="1:4" s="2" customFormat="1" ht="21.75" customHeight="1">
      <c r="A7" s="7"/>
      <c r="B7" s="105"/>
      <c r="C7" s="12" t="s">
        <v>174</v>
      </c>
      <c r="D7" s="12" t="s">
        <v>174</v>
      </c>
    </row>
    <row r="8" spans="1:4" s="2" customFormat="1" ht="27.75">
      <c r="A8" s="7"/>
      <c r="B8" s="105"/>
      <c r="C8" s="12" t="s">
        <v>184</v>
      </c>
      <c r="D8" s="12" t="s">
        <v>185</v>
      </c>
    </row>
    <row r="9" spans="1:4" ht="19.5">
      <c r="A9" s="9"/>
      <c r="B9" s="81" t="s">
        <v>16</v>
      </c>
      <c r="C9" s="86"/>
      <c r="D9" s="86"/>
    </row>
    <row r="10" spans="1:4" ht="19.5">
      <c r="A10" s="9"/>
      <c r="B10" s="84" t="s">
        <v>1</v>
      </c>
      <c r="C10" s="88">
        <v>4600</v>
      </c>
      <c r="D10" s="87" t="s">
        <v>177</v>
      </c>
    </row>
    <row r="11" spans="1:4" ht="19.5">
      <c r="A11" s="9"/>
      <c r="B11" s="85" t="s">
        <v>22</v>
      </c>
      <c r="C11" s="88">
        <v>7400</v>
      </c>
      <c r="D11" s="87" t="s">
        <v>178</v>
      </c>
    </row>
    <row r="12" spans="1:4" ht="15.75">
      <c r="A12" s="8"/>
      <c r="B12" s="85" t="s">
        <v>21</v>
      </c>
      <c r="C12" s="88">
        <v>10000</v>
      </c>
      <c r="D12" s="87" t="s">
        <v>175</v>
      </c>
    </row>
    <row r="13" spans="1:4" ht="19.5">
      <c r="A13" s="9"/>
      <c r="B13" s="85" t="s">
        <v>147</v>
      </c>
      <c r="C13" s="88">
        <v>10000</v>
      </c>
      <c r="D13" s="87" t="s">
        <v>175</v>
      </c>
    </row>
    <row r="14" spans="1:4" ht="19.5">
      <c r="A14" s="9"/>
      <c r="B14" s="85" t="s">
        <v>148</v>
      </c>
      <c r="C14" s="88">
        <v>10400</v>
      </c>
      <c r="D14" s="87" t="s">
        <v>176</v>
      </c>
    </row>
    <row r="15" spans="1:4" ht="19.5">
      <c r="A15" s="9"/>
      <c r="B15" s="85" t="s">
        <v>24</v>
      </c>
      <c r="C15" s="88">
        <v>15000</v>
      </c>
      <c r="D15" s="89" t="s">
        <v>165</v>
      </c>
    </row>
    <row r="16" spans="1:4" ht="15.75">
      <c r="A16" s="8"/>
      <c r="B16" s="81" t="s">
        <v>3</v>
      </c>
      <c r="C16" s="93"/>
      <c r="D16" s="93"/>
    </row>
    <row r="17" spans="1:4" ht="15.75">
      <c r="A17" s="8"/>
      <c r="B17" s="84" t="s">
        <v>1</v>
      </c>
      <c r="C17" s="88">
        <v>4600</v>
      </c>
      <c r="D17" s="87" t="s">
        <v>177</v>
      </c>
    </row>
    <row r="18" spans="1:4" ht="15.75">
      <c r="A18" s="8"/>
      <c r="B18" s="85" t="s">
        <v>149</v>
      </c>
      <c r="C18" s="88">
        <v>7400</v>
      </c>
      <c r="D18" s="87" t="s">
        <v>178</v>
      </c>
    </row>
    <row r="19" spans="1:4" ht="15.75">
      <c r="A19" s="8"/>
      <c r="B19" s="84" t="s">
        <v>49</v>
      </c>
      <c r="C19" s="88">
        <v>8000</v>
      </c>
      <c r="D19" s="87" t="s">
        <v>179</v>
      </c>
    </row>
    <row r="20" spans="1:4" ht="15.75">
      <c r="A20" s="8"/>
      <c r="B20" s="85" t="s">
        <v>156</v>
      </c>
      <c r="C20" s="88">
        <v>8000</v>
      </c>
      <c r="D20" s="87" t="s">
        <v>179</v>
      </c>
    </row>
    <row r="21" spans="1:4" ht="15.75">
      <c r="A21" s="8"/>
      <c r="B21" s="85" t="s">
        <v>4</v>
      </c>
      <c r="C21" s="88">
        <v>10400</v>
      </c>
      <c r="D21" s="89" t="s">
        <v>166</v>
      </c>
    </row>
    <row r="22" spans="1:4" ht="15.75">
      <c r="A22" s="8"/>
      <c r="B22" s="85" t="s">
        <v>151</v>
      </c>
      <c r="C22" s="88">
        <v>20800</v>
      </c>
      <c r="D22" s="89" t="s">
        <v>167</v>
      </c>
    </row>
    <row r="23" spans="1:4" ht="15.75">
      <c r="A23" s="8"/>
      <c r="B23" s="90" t="s">
        <v>15</v>
      </c>
      <c r="C23" s="94"/>
      <c r="D23" s="95"/>
    </row>
    <row r="24" spans="1:4" ht="15.75">
      <c r="A24" s="8"/>
      <c r="B24" s="85" t="s">
        <v>155</v>
      </c>
      <c r="C24" s="88">
        <v>8000</v>
      </c>
      <c r="D24" s="87" t="s">
        <v>179</v>
      </c>
    </row>
    <row r="25" spans="1:4" ht="15.75">
      <c r="A25" s="8"/>
      <c r="B25" s="85" t="s">
        <v>154</v>
      </c>
      <c r="C25" s="88">
        <v>10000</v>
      </c>
      <c r="D25" s="87" t="s">
        <v>175</v>
      </c>
    </row>
    <row r="26" spans="1:4" ht="15.75">
      <c r="A26" s="8"/>
      <c r="B26" s="91" t="s">
        <v>2</v>
      </c>
      <c r="C26" s="89" t="s">
        <v>165</v>
      </c>
      <c r="D26" s="89" t="s">
        <v>165</v>
      </c>
    </row>
    <row r="27" spans="1:4" ht="15.75">
      <c r="A27" s="4"/>
      <c r="B27" s="90" t="s">
        <v>127</v>
      </c>
      <c r="C27" s="96"/>
      <c r="D27" s="96"/>
    </row>
    <row r="28" spans="1:4" ht="15.75">
      <c r="A28" s="4"/>
      <c r="B28" s="84" t="s">
        <v>158</v>
      </c>
      <c r="C28" s="89" t="s">
        <v>168</v>
      </c>
      <c r="D28" s="89" t="s">
        <v>168</v>
      </c>
    </row>
    <row r="29" spans="1:4" ht="15.75">
      <c r="A29" s="4"/>
      <c r="B29" s="92" t="s">
        <v>157</v>
      </c>
      <c r="C29" s="89" t="s">
        <v>169</v>
      </c>
      <c r="D29" s="89" t="s">
        <v>169</v>
      </c>
    </row>
    <row r="30" spans="1:4" ht="15.75">
      <c r="A30" s="4"/>
      <c r="B30" s="90" t="s">
        <v>126</v>
      </c>
      <c r="C30" s="97"/>
      <c r="D30" s="97"/>
    </row>
    <row r="31" spans="1:4" ht="15.75">
      <c r="A31" s="4"/>
      <c r="B31" s="84" t="s">
        <v>158</v>
      </c>
      <c r="C31" s="89" t="s">
        <v>168</v>
      </c>
      <c r="D31" s="89" t="s">
        <v>168</v>
      </c>
    </row>
    <row r="32" spans="1:4" ht="15.75">
      <c r="A32" s="4"/>
      <c r="B32" s="92" t="s">
        <v>157</v>
      </c>
      <c r="C32" s="89" t="s">
        <v>169</v>
      </c>
      <c r="D32" s="89" t="s">
        <v>169</v>
      </c>
    </row>
    <row r="33" spans="1:4" ht="15.75">
      <c r="A33" s="4"/>
      <c r="B33" s="90" t="s">
        <v>6</v>
      </c>
      <c r="C33" s="98"/>
      <c r="D33" s="98"/>
    </row>
    <row r="34" spans="1:4" s="5" customFormat="1" ht="15.75">
      <c r="A34" s="11"/>
      <c r="B34" s="84" t="s">
        <v>152</v>
      </c>
      <c r="C34" s="89" t="s">
        <v>170</v>
      </c>
      <c r="D34" s="89" t="s">
        <v>170</v>
      </c>
    </row>
    <row r="35" spans="1:4" s="5" customFormat="1" ht="15.75">
      <c r="A35" s="11"/>
      <c r="B35" s="92" t="s">
        <v>157</v>
      </c>
      <c r="C35" s="89" t="s">
        <v>171</v>
      </c>
      <c r="D35" s="89" t="s">
        <v>171</v>
      </c>
    </row>
    <row r="36" spans="1:4" s="5" customFormat="1" ht="26.25" customHeight="1">
      <c r="A36" s="11"/>
      <c r="B36" s="99" t="s">
        <v>128</v>
      </c>
      <c r="C36" s="136" t="s">
        <v>146</v>
      </c>
      <c r="D36" s="101" t="s">
        <v>180</v>
      </c>
    </row>
    <row r="37" spans="1:4" s="5" customFormat="1" ht="15.75">
      <c r="A37" s="1"/>
      <c r="B37" s="83" t="s">
        <v>13</v>
      </c>
      <c r="C37" s="100" t="s">
        <v>14</v>
      </c>
      <c r="D37" s="100" t="s">
        <v>14</v>
      </c>
    </row>
    <row r="38" spans="1:4" s="5" customFormat="1" ht="15.75">
      <c r="A38" s="1"/>
      <c r="B38" s="83" t="s">
        <v>11</v>
      </c>
      <c r="C38" s="89" t="s">
        <v>172</v>
      </c>
      <c r="D38" s="89" t="s">
        <v>172</v>
      </c>
    </row>
    <row r="39" spans="2:4" ht="15.75">
      <c r="B39" s="83" t="s">
        <v>12</v>
      </c>
      <c r="C39" s="89" t="s">
        <v>173</v>
      </c>
      <c r="D39" s="89" t="s">
        <v>173</v>
      </c>
    </row>
    <row r="40" spans="2:4" ht="15.75">
      <c r="B40" s="34"/>
      <c r="C40" s="103"/>
      <c r="D40" s="104"/>
    </row>
    <row r="41" spans="2:4" ht="15.75">
      <c r="B41" s="35" t="s">
        <v>17</v>
      </c>
      <c r="C41" s="14"/>
      <c r="D41" s="5"/>
    </row>
    <row r="42" spans="1:4" ht="15.75">
      <c r="A42" s="18" t="s">
        <v>19</v>
      </c>
      <c r="B42" s="31" t="s">
        <v>187</v>
      </c>
      <c r="C42" s="14"/>
      <c r="D42" s="5"/>
    </row>
    <row r="43" spans="1:3" ht="15.75">
      <c r="A43" s="18" t="s">
        <v>19</v>
      </c>
      <c r="B43" s="106" t="s">
        <v>159</v>
      </c>
      <c r="C43" s="106"/>
    </row>
    <row r="44" spans="1:3" ht="15.75">
      <c r="A44" s="18" t="s">
        <v>19</v>
      </c>
      <c r="B44" s="115" t="s">
        <v>163</v>
      </c>
      <c r="C44" s="116"/>
    </row>
    <row r="45" spans="1:4" ht="27" customHeight="1">
      <c r="A45" s="18" t="s">
        <v>19</v>
      </c>
      <c r="B45" s="114" t="s">
        <v>160</v>
      </c>
      <c r="C45" s="114"/>
      <c r="D45" s="114"/>
    </row>
    <row r="46" spans="1:4" ht="27" customHeight="1">
      <c r="A46" s="18" t="s">
        <v>19</v>
      </c>
      <c r="B46" s="114" t="s">
        <v>48</v>
      </c>
      <c r="C46" s="114"/>
      <c r="D46" s="114"/>
    </row>
    <row r="47" spans="1:3" ht="17.25" customHeight="1">
      <c r="A47" s="18" t="s">
        <v>19</v>
      </c>
      <c r="B47" s="106" t="s">
        <v>23</v>
      </c>
      <c r="C47" s="106"/>
    </row>
    <row r="48" spans="2:3" ht="15.75">
      <c r="B48" s="34"/>
      <c r="C48" s="31"/>
    </row>
    <row r="49" spans="2:3" ht="15.75" customHeight="1">
      <c r="B49" s="108" t="s">
        <v>18</v>
      </c>
      <c r="C49" s="108"/>
    </row>
    <row r="50" ht="15.75">
      <c r="B50" s="17" t="s">
        <v>30</v>
      </c>
    </row>
    <row r="51" spans="1:2" ht="15.75">
      <c r="A51" s="18" t="s">
        <v>19</v>
      </c>
      <c r="B51" s="36" t="s">
        <v>31</v>
      </c>
    </row>
    <row r="52" spans="1:2" ht="15.75">
      <c r="A52" s="18" t="s">
        <v>19</v>
      </c>
      <c r="B52" s="37" t="s">
        <v>32</v>
      </c>
    </row>
    <row r="53" spans="1:2" ht="15.75">
      <c r="A53" s="18" t="s">
        <v>19</v>
      </c>
      <c r="B53" s="38" t="s">
        <v>33</v>
      </c>
    </row>
    <row r="54" spans="1:2" ht="15.75">
      <c r="A54" s="18" t="s">
        <v>19</v>
      </c>
      <c r="B54" s="38" t="s">
        <v>34</v>
      </c>
    </row>
    <row r="55" spans="1:2" ht="15.75">
      <c r="A55" s="18" t="s">
        <v>19</v>
      </c>
      <c r="B55" s="38" t="s">
        <v>181</v>
      </c>
    </row>
    <row r="56" spans="1:3" ht="15.75" customHeight="1">
      <c r="A56" s="18" t="s">
        <v>19</v>
      </c>
      <c r="B56" s="109" t="s">
        <v>142</v>
      </c>
      <c r="C56" s="109"/>
    </row>
    <row r="57" spans="1:3" ht="15.75">
      <c r="A57" s="18" t="s">
        <v>19</v>
      </c>
      <c r="B57" s="38" t="s">
        <v>143</v>
      </c>
      <c r="C57" s="79"/>
    </row>
    <row r="58" spans="1:2" ht="15.75">
      <c r="A58" s="18" t="s">
        <v>19</v>
      </c>
      <c r="B58" s="38" t="s">
        <v>161</v>
      </c>
    </row>
    <row r="59" ht="15.75">
      <c r="B59" s="16"/>
    </row>
    <row r="60" ht="15.75">
      <c r="B60" s="17" t="s">
        <v>35</v>
      </c>
    </row>
    <row r="61" spans="1:3" ht="15.75">
      <c r="A61" s="18" t="s">
        <v>19</v>
      </c>
      <c r="B61" s="38" t="s">
        <v>133</v>
      </c>
      <c r="C61" s="38"/>
    </row>
    <row r="62" spans="1:4" ht="15.75" customHeight="1">
      <c r="A62" s="18" t="s">
        <v>19</v>
      </c>
      <c r="B62" s="112" t="s">
        <v>134</v>
      </c>
      <c r="C62" s="112"/>
      <c r="D62" s="112"/>
    </row>
    <row r="63" spans="1:4" ht="16.5" customHeight="1">
      <c r="A63" s="18" t="s">
        <v>19</v>
      </c>
      <c r="B63" s="112" t="s">
        <v>44</v>
      </c>
      <c r="C63" s="112"/>
      <c r="D63" s="112"/>
    </row>
    <row r="64" spans="1:3" ht="15.75">
      <c r="A64" s="18" t="s">
        <v>19</v>
      </c>
      <c r="B64" s="38" t="s">
        <v>135</v>
      </c>
      <c r="C64" s="38"/>
    </row>
    <row r="65" spans="1:3" ht="15.75">
      <c r="A65" s="18" t="s">
        <v>19</v>
      </c>
      <c r="B65" s="38" t="s">
        <v>136</v>
      </c>
      <c r="C65" s="38"/>
    </row>
    <row r="66" ht="15.75">
      <c r="B66" s="16"/>
    </row>
    <row r="67" ht="15.75">
      <c r="B67" s="17" t="s">
        <v>36</v>
      </c>
    </row>
    <row r="68" spans="1:4" ht="15.75">
      <c r="A68" s="18" t="s">
        <v>19</v>
      </c>
      <c r="B68" s="112" t="s">
        <v>137</v>
      </c>
      <c r="C68" s="112"/>
      <c r="D68" s="112"/>
    </row>
    <row r="69" spans="1:4" ht="15.75">
      <c r="A69" s="18" t="s">
        <v>19</v>
      </c>
      <c r="B69" s="112" t="s">
        <v>138</v>
      </c>
      <c r="C69" s="112"/>
      <c r="D69" s="112"/>
    </row>
    <row r="70" spans="1:4" ht="15.75" customHeight="1">
      <c r="A70" s="18" t="s">
        <v>19</v>
      </c>
      <c r="B70" s="112" t="s">
        <v>139</v>
      </c>
      <c r="C70" s="112"/>
      <c r="D70" s="112"/>
    </row>
    <row r="71" spans="1:4" ht="15.75" customHeight="1">
      <c r="A71" s="18" t="s">
        <v>19</v>
      </c>
      <c r="B71" s="112" t="s">
        <v>140</v>
      </c>
      <c r="C71" s="112"/>
      <c r="D71" s="112"/>
    </row>
    <row r="72" spans="1:241" ht="15.75" customHeight="1">
      <c r="A72" s="18" t="s">
        <v>19</v>
      </c>
      <c r="B72" s="112" t="s">
        <v>37</v>
      </c>
      <c r="C72" s="112"/>
      <c r="D72" s="11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</row>
    <row r="73" spans="1:4" ht="15.75">
      <c r="A73" s="18" t="s">
        <v>19</v>
      </c>
      <c r="B73" s="112" t="s">
        <v>38</v>
      </c>
      <c r="C73" s="112"/>
      <c r="D73" s="112"/>
    </row>
    <row r="74" spans="2:3" ht="15.75">
      <c r="B74" s="38"/>
      <c r="C74" s="38"/>
    </row>
    <row r="75" spans="2:4" ht="15.75">
      <c r="B75" s="17" t="s">
        <v>39</v>
      </c>
      <c r="C75" s="5"/>
      <c r="D75" s="5"/>
    </row>
    <row r="76" spans="1:4" ht="15.75" customHeight="1">
      <c r="A76" s="18" t="s">
        <v>19</v>
      </c>
      <c r="B76" s="112" t="s">
        <v>144</v>
      </c>
      <c r="C76" s="112"/>
      <c r="D76" s="112"/>
    </row>
    <row r="77" ht="15.75">
      <c r="B77"/>
    </row>
    <row r="78" ht="15.75">
      <c r="B78" s="17" t="s">
        <v>40</v>
      </c>
    </row>
    <row r="79" spans="1:3" ht="15.75">
      <c r="A79" s="18" t="s">
        <v>19</v>
      </c>
      <c r="B79" s="111" t="s">
        <v>45</v>
      </c>
      <c r="C79" s="111"/>
    </row>
    <row r="80" spans="1:3" ht="15.75" customHeight="1">
      <c r="A80" s="18" t="s">
        <v>19</v>
      </c>
      <c r="B80" s="111" t="s">
        <v>46</v>
      </c>
      <c r="C80" s="111"/>
    </row>
    <row r="81" spans="1:3" ht="15.75" customHeight="1">
      <c r="A81" s="18" t="s">
        <v>19</v>
      </c>
      <c r="B81" s="111" t="s">
        <v>47</v>
      </c>
      <c r="C81" s="111"/>
    </row>
    <row r="82" spans="2:3" ht="15.75">
      <c r="B82" s="77"/>
      <c r="C82" s="77"/>
    </row>
    <row r="83" spans="1:3" ht="15.75">
      <c r="A83" s="18"/>
      <c r="B83" s="17" t="s">
        <v>141</v>
      </c>
      <c r="C83" s="5"/>
    </row>
    <row r="84" spans="1:3" ht="15.75">
      <c r="A84" s="18" t="s">
        <v>19</v>
      </c>
      <c r="B84" s="111" t="s">
        <v>41</v>
      </c>
      <c r="C84" s="111"/>
    </row>
    <row r="85" spans="1:3" ht="15.75">
      <c r="A85" s="18" t="s">
        <v>19</v>
      </c>
      <c r="B85" s="111" t="s">
        <v>42</v>
      </c>
      <c r="C85" s="111"/>
    </row>
    <row r="86" spans="2:3" ht="15.75">
      <c r="B86" s="77"/>
      <c r="C86" s="77"/>
    </row>
    <row r="87" spans="2:3" ht="15.75">
      <c r="B87" s="38" t="s">
        <v>43</v>
      </c>
      <c r="C87" s="38"/>
    </row>
  </sheetData>
  <sheetProtection/>
  <mergeCells count="24">
    <mergeCell ref="B45:D45"/>
    <mergeCell ref="B46:D46"/>
    <mergeCell ref="B63:D63"/>
    <mergeCell ref="B62:D62"/>
    <mergeCell ref="B44:C44"/>
    <mergeCell ref="C4:D4"/>
    <mergeCell ref="C5:D5"/>
    <mergeCell ref="B85:C85"/>
    <mergeCell ref="B79:C79"/>
    <mergeCell ref="B80:C80"/>
    <mergeCell ref="B71:D71"/>
    <mergeCell ref="B72:D72"/>
    <mergeCell ref="B70:D70"/>
    <mergeCell ref="B81:C81"/>
    <mergeCell ref="B84:C84"/>
    <mergeCell ref="B4:B8"/>
    <mergeCell ref="B43:C43"/>
    <mergeCell ref="B49:C49"/>
    <mergeCell ref="B56:C56"/>
    <mergeCell ref="B47:C47"/>
    <mergeCell ref="B73:D73"/>
    <mergeCell ref="B76:D76"/>
    <mergeCell ref="B69:D69"/>
    <mergeCell ref="B68:D68"/>
  </mergeCells>
  <hyperlinks>
    <hyperlink ref="D6" r:id="rId1" display="АКЦИЯ: Отдохни по-летнему!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33"/>
    <pageSetUpPr fitToPage="1"/>
  </sheetPr>
  <dimension ref="A1:IN8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68.375" style="1" customWidth="1"/>
    <col min="3" max="3" width="23.625" style="10" customWidth="1"/>
    <col min="4" max="4" width="22.75390625" style="1" customWidth="1"/>
    <col min="5" max="5" width="21.00390625" style="1" customWidth="1"/>
    <col min="6" max="16384" width="9.125" style="1" customWidth="1"/>
  </cols>
  <sheetData>
    <row r="1" spans="1:2" ht="15.75" customHeight="1">
      <c r="A1" s="24"/>
      <c r="B1" s="5"/>
    </row>
    <row r="2" spans="1:4" ht="16.5" customHeight="1">
      <c r="A2" s="3"/>
      <c r="B2" s="13" t="s">
        <v>145</v>
      </c>
      <c r="C2" s="19"/>
      <c r="D2" s="15"/>
    </row>
    <row r="3" spans="1:4" ht="15.75">
      <c r="A3" s="6"/>
      <c r="B3" s="20"/>
      <c r="C3" s="19"/>
      <c r="D3" s="15"/>
    </row>
    <row r="4" spans="1:5" s="2" customFormat="1" ht="44.25" customHeight="1">
      <c r="A4" s="7"/>
      <c r="B4" s="118" t="s">
        <v>0</v>
      </c>
      <c r="C4" s="119" t="s">
        <v>20</v>
      </c>
      <c r="D4" s="120"/>
      <c r="E4" s="121"/>
    </row>
    <row r="5" spans="1:5" s="2" customFormat="1" ht="76.5" customHeight="1">
      <c r="A5" s="7"/>
      <c r="B5" s="118"/>
      <c r="C5" s="12" t="s">
        <v>124</v>
      </c>
      <c r="D5" s="12" t="s">
        <v>125</v>
      </c>
      <c r="E5" s="12" t="s">
        <v>162</v>
      </c>
    </row>
    <row r="6" spans="1:5" s="2" customFormat="1" ht="25.5">
      <c r="A6" s="7"/>
      <c r="B6" s="118"/>
      <c r="C6" s="12" t="s">
        <v>129</v>
      </c>
      <c r="D6" s="12" t="s">
        <v>129</v>
      </c>
      <c r="E6" s="12" t="s">
        <v>129</v>
      </c>
    </row>
    <row r="7" spans="1:5" ht="19.5">
      <c r="A7" s="9"/>
      <c r="B7" s="81" t="s">
        <v>16</v>
      </c>
      <c r="C7" s="25"/>
      <c r="D7" s="25"/>
      <c r="E7" s="25"/>
    </row>
    <row r="8" spans="1:5" ht="15" customHeight="1">
      <c r="A8" s="9"/>
      <c r="B8" s="29" t="s">
        <v>1</v>
      </c>
      <c r="C8" s="32">
        <v>3500</v>
      </c>
      <c r="D8" s="32">
        <v>4100</v>
      </c>
      <c r="E8" s="32">
        <v>4500</v>
      </c>
    </row>
    <row r="9" spans="1:5" ht="15.75" customHeight="1">
      <c r="A9" s="9"/>
      <c r="B9" s="82" t="s">
        <v>22</v>
      </c>
      <c r="C9" s="32">
        <f>2800*2</f>
        <v>5600</v>
      </c>
      <c r="D9" s="32">
        <f>3400*2</f>
        <v>6800</v>
      </c>
      <c r="E9" s="32">
        <f>4100*2</f>
        <v>8200</v>
      </c>
    </row>
    <row r="10" spans="1:5" ht="15.75">
      <c r="A10" s="8"/>
      <c r="B10" s="82" t="s">
        <v>21</v>
      </c>
      <c r="C10" s="32">
        <f>3600*2</f>
        <v>7200</v>
      </c>
      <c r="D10" s="32">
        <f>4400*2</f>
        <v>8800</v>
      </c>
      <c r="E10" s="32">
        <f>5300*2</f>
        <v>10600</v>
      </c>
    </row>
    <row r="11" spans="1:5" ht="15.75" customHeight="1">
      <c r="A11" s="9"/>
      <c r="B11" s="82" t="s">
        <v>61</v>
      </c>
      <c r="C11" s="32">
        <f>3600*2</f>
        <v>7200</v>
      </c>
      <c r="D11" s="32">
        <f>4400*2</f>
        <v>8800</v>
      </c>
      <c r="E11" s="32">
        <f>5300*2</f>
        <v>10600</v>
      </c>
    </row>
    <row r="12" spans="1:5" ht="15.75" customHeight="1">
      <c r="A12" s="9"/>
      <c r="B12" s="82" t="s">
        <v>24</v>
      </c>
      <c r="C12" s="32">
        <f>3600*3</f>
        <v>10800</v>
      </c>
      <c r="D12" s="32">
        <f>4400*3</f>
        <v>13200</v>
      </c>
      <c r="E12" s="32">
        <f>5300*3</f>
        <v>15900</v>
      </c>
    </row>
    <row r="13" spans="1:5" ht="15.75">
      <c r="A13" s="8"/>
      <c r="B13" s="81" t="s">
        <v>3</v>
      </c>
      <c r="C13" s="25"/>
      <c r="D13" s="25"/>
      <c r="E13" s="25"/>
    </row>
    <row r="14" spans="1:5" ht="15.75">
      <c r="A14" s="8"/>
      <c r="B14" s="29" t="s">
        <v>1</v>
      </c>
      <c r="C14" s="32">
        <v>3500</v>
      </c>
      <c r="D14" s="32">
        <v>4100</v>
      </c>
      <c r="E14" s="32">
        <v>4500</v>
      </c>
    </row>
    <row r="15" spans="1:5" ht="15.75">
      <c r="A15" s="8"/>
      <c r="B15" s="82" t="s">
        <v>149</v>
      </c>
      <c r="C15" s="32">
        <f>2800*2</f>
        <v>5600</v>
      </c>
      <c r="D15" s="32">
        <f>3600*2</f>
        <v>7200</v>
      </c>
      <c r="E15" s="32">
        <f>4100*2</f>
        <v>8200</v>
      </c>
    </row>
    <row r="16" spans="1:5" ht="15.75">
      <c r="A16" s="8"/>
      <c r="B16" s="29" t="s">
        <v>8</v>
      </c>
      <c r="C16" s="32">
        <f>3000*2</f>
        <v>6000</v>
      </c>
      <c r="D16" s="32">
        <f>3700*2</f>
        <v>7400</v>
      </c>
      <c r="E16" s="32">
        <f>4300*2</f>
        <v>8600</v>
      </c>
    </row>
    <row r="17" spans="1:5" ht="15.75">
      <c r="A17" s="8"/>
      <c r="B17" s="82" t="s">
        <v>150</v>
      </c>
      <c r="C17" s="32">
        <f>3000*2</f>
        <v>6000</v>
      </c>
      <c r="D17" s="32">
        <f>3700*2</f>
        <v>7400</v>
      </c>
      <c r="E17" s="32">
        <f>4800*2</f>
        <v>9600</v>
      </c>
    </row>
    <row r="18" spans="1:5" ht="15.75">
      <c r="A18" s="8"/>
      <c r="B18" s="82" t="s">
        <v>4</v>
      </c>
      <c r="C18" s="32">
        <f>3800*2</f>
        <v>7600</v>
      </c>
      <c r="D18" s="32">
        <f>4600*2</f>
        <v>9200</v>
      </c>
      <c r="E18" s="32">
        <f>5500*2</f>
        <v>11000</v>
      </c>
    </row>
    <row r="19" spans="1:5" ht="15.75">
      <c r="A19" s="8"/>
      <c r="B19" s="82" t="s">
        <v>153</v>
      </c>
      <c r="C19" s="32">
        <f>3600*4</f>
        <v>14400</v>
      </c>
      <c r="D19" s="32">
        <f>4400*4</f>
        <v>17600</v>
      </c>
      <c r="E19" s="32">
        <f>5300*4</f>
        <v>21200</v>
      </c>
    </row>
    <row r="20" spans="1:5" ht="15.75">
      <c r="A20" s="8"/>
      <c r="B20" s="81" t="s">
        <v>15</v>
      </c>
      <c r="C20" s="25"/>
      <c r="D20" s="25"/>
      <c r="E20" s="25"/>
    </row>
    <row r="21" spans="1:5" ht="15.75">
      <c r="A21" s="8"/>
      <c r="B21" s="82" t="s">
        <v>27</v>
      </c>
      <c r="C21" s="32">
        <f>3000*2</f>
        <v>6000</v>
      </c>
      <c r="D21" s="32">
        <f>3700*2</f>
        <v>7400</v>
      </c>
      <c r="E21" s="32">
        <f>4300*2</f>
        <v>8600</v>
      </c>
    </row>
    <row r="22" spans="1:5" ht="15.75">
      <c r="A22" s="8"/>
      <c r="B22" s="82" t="s">
        <v>154</v>
      </c>
      <c r="C22" s="32">
        <f>3600*2</f>
        <v>7200</v>
      </c>
      <c r="D22" s="32">
        <f>4400*2</f>
        <v>8800</v>
      </c>
      <c r="E22" s="32">
        <f>5300*2</f>
        <v>10600</v>
      </c>
    </row>
    <row r="23" spans="1:5" ht="15.75">
      <c r="A23" s="8"/>
      <c r="B23" s="82" t="s">
        <v>2</v>
      </c>
      <c r="C23" s="32">
        <f>3600*3</f>
        <v>10800</v>
      </c>
      <c r="D23" s="32">
        <f>4400*3</f>
        <v>13200</v>
      </c>
      <c r="E23" s="32">
        <f>5300*3</f>
        <v>15900</v>
      </c>
    </row>
    <row r="24" spans="1:5" ht="15.75">
      <c r="A24" s="8"/>
      <c r="B24" s="81" t="s">
        <v>127</v>
      </c>
      <c r="C24" s="28"/>
      <c r="D24" s="26"/>
      <c r="E24" s="28"/>
    </row>
    <row r="25" spans="1:5" ht="15.75">
      <c r="A25" s="8"/>
      <c r="B25" s="23" t="s">
        <v>7</v>
      </c>
      <c r="C25" s="32">
        <f>3500*6</f>
        <v>21000</v>
      </c>
      <c r="D25" s="32">
        <f>4100*6</f>
        <v>24600</v>
      </c>
      <c r="E25" s="32">
        <f>4900*6</f>
        <v>29400</v>
      </c>
    </row>
    <row r="26" spans="1:5" ht="15.75">
      <c r="A26" s="8"/>
      <c r="B26" s="81" t="s">
        <v>126</v>
      </c>
      <c r="C26" s="28"/>
      <c r="D26" s="26"/>
      <c r="E26" s="28"/>
    </row>
    <row r="27" spans="1:5" ht="15.75">
      <c r="A27" s="8"/>
      <c r="B27" s="23" t="s">
        <v>7</v>
      </c>
      <c r="C27" s="32">
        <f>3600*6</f>
        <v>21600</v>
      </c>
      <c r="D27" s="32">
        <f>4400*6</f>
        <v>26400</v>
      </c>
      <c r="E27" s="32">
        <f>5300*6</f>
        <v>31800</v>
      </c>
    </row>
    <row r="28" spans="1:5" ht="15.75">
      <c r="A28" s="8"/>
      <c r="B28" s="81" t="s">
        <v>6</v>
      </c>
      <c r="C28" s="28"/>
      <c r="D28" s="26"/>
      <c r="E28" s="28"/>
    </row>
    <row r="29" spans="1:5" ht="15.75">
      <c r="A29" s="4"/>
      <c r="B29" s="29" t="s">
        <v>152</v>
      </c>
      <c r="C29" s="32">
        <f>3600*4</f>
        <v>14400</v>
      </c>
      <c r="D29" s="32">
        <f>4400*4</f>
        <v>17600</v>
      </c>
      <c r="E29" s="32">
        <f>5300*4</f>
        <v>21200</v>
      </c>
    </row>
    <row r="30" spans="1:5" ht="15.75">
      <c r="A30" s="4"/>
      <c r="B30" s="80" t="s">
        <v>128</v>
      </c>
      <c r="C30" s="122" t="s">
        <v>146</v>
      </c>
      <c r="D30" s="123"/>
      <c r="E30" s="124"/>
    </row>
    <row r="31" spans="1:5" s="5" customFormat="1" ht="15" customHeight="1">
      <c r="A31" s="11"/>
      <c r="B31" s="22" t="s">
        <v>13</v>
      </c>
      <c r="C31" s="126" t="s">
        <v>14</v>
      </c>
      <c r="D31" s="126"/>
      <c r="E31" s="126"/>
    </row>
    <row r="32" spans="1:5" s="5" customFormat="1" ht="15" customHeight="1">
      <c r="A32" s="11"/>
      <c r="B32" s="22" t="s">
        <v>11</v>
      </c>
      <c r="C32" s="32">
        <v>1300</v>
      </c>
      <c r="D32" s="32">
        <v>1700</v>
      </c>
      <c r="E32" s="32">
        <v>1700</v>
      </c>
    </row>
    <row r="33" spans="1:5" s="5" customFormat="1" ht="15.75">
      <c r="A33" s="11"/>
      <c r="B33" s="22" t="s">
        <v>12</v>
      </c>
      <c r="C33" s="32">
        <v>2100</v>
      </c>
      <c r="D33" s="32">
        <v>2600</v>
      </c>
      <c r="E33" s="32">
        <v>2700</v>
      </c>
    </row>
    <row r="34" spans="1:4" s="5" customFormat="1" ht="20.25" customHeight="1">
      <c r="A34" s="1"/>
      <c r="B34" s="35" t="s">
        <v>17</v>
      </c>
      <c r="C34" s="14"/>
      <c r="D34" s="14"/>
    </row>
    <row r="35" spans="1:4" s="5" customFormat="1" ht="15.75">
      <c r="A35" s="1"/>
      <c r="B35" s="31" t="s">
        <v>130</v>
      </c>
      <c r="C35" s="14"/>
      <c r="D35" s="14"/>
    </row>
    <row r="36" spans="1:5" ht="31.5" customHeight="1">
      <c r="A36" s="18" t="s">
        <v>19</v>
      </c>
      <c r="B36" s="106" t="s">
        <v>29</v>
      </c>
      <c r="C36" s="107"/>
      <c r="D36" s="107"/>
      <c r="E36" s="34"/>
    </row>
    <row r="37" spans="1:5" ht="15.75">
      <c r="A37" s="18" t="s">
        <v>19</v>
      </c>
      <c r="B37" s="115" t="s">
        <v>163</v>
      </c>
      <c r="C37" s="116"/>
      <c r="D37" s="116"/>
      <c r="E37" s="34"/>
    </row>
    <row r="38" spans="1:5" ht="15.75">
      <c r="A38" s="18" t="s">
        <v>19</v>
      </c>
      <c r="B38" s="106" t="s">
        <v>131</v>
      </c>
      <c r="C38" s="107"/>
      <c r="D38" s="107"/>
      <c r="E38" s="34"/>
    </row>
    <row r="39" spans="1:5" ht="15.75" customHeight="1">
      <c r="A39" s="18" t="s">
        <v>19</v>
      </c>
      <c r="B39" s="106" t="s">
        <v>25</v>
      </c>
      <c r="C39" s="107"/>
      <c r="D39" s="107"/>
      <c r="E39" s="34"/>
    </row>
    <row r="40" spans="1:5" ht="39.75" customHeight="1">
      <c r="A40" s="18" t="s">
        <v>19</v>
      </c>
      <c r="B40" s="106" t="s">
        <v>28</v>
      </c>
      <c r="C40" s="107"/>
      <c r="D40" s="107"/>
      <c r="E40" s="34"/>
    </row>
    <row r="41" spans="1:4" ht="30" customHeight="1">
      <c r="A41" s="18" t="s">
        <v>19</v>
      </c>
      <c r="B41" s="106" t="s">
        <v>48</v>
      </c>
      <c r="C41" s="107"/>
      <c r="D41" s="107"/>
    </row>
    <row r="42" spans="1:5" ht="27.75" customHeight="1">
      <c r="A42" s="18" t="s">
        <v>19</v>
      </c>
      <c r="B42" s="106" t="s">
        <v>26</v>
      </c>
      <c r="C42" s="107"/>
      <c r="D42" s="107"/>
      <c r="E42" s="33"/>
    </row>
    <row r="43" spans="1:4" ht="18.75" customHeight="1">
      <c r="A43" s="18" t="s">
        <v>19</v>
      </c>
      <c r="B43" s="106" t="s">
        <v>23</v>
      </c>
      <c r="C43" s="107"/>
      <c r="D43" s="107"/>
    </row>
    <row r="44" spans="1:4" ht="24.75" customHeight="1">
      <c r="A44" s="18" t="s">
        <v>19</v>
      </c>
      <c r="B44" s="125" t="s">
        <v>132</v>
      </c>
      <c r="C44" s="125"/>
      <c r="D44" s="125"/>
    </row>
    <row r="45" spans="1:4" ht="15" customHeight="1">
      <c r="A45" s="18"/>
      <c r="B45" s="34"/>
      <c r="C45" s="31"/>
      <c r="D45" s="31"/>
    </row>
    <row r="46" spans="2:4" ht="15" customHeight="1">
      <c r="B46" s="108" t="s">
        <v>18</v>
      </c>
      <c r="C46" s="108"/>
      <c r="D46" s="108"/>
    </row>
    <row r="47" spans="2:4" ht="15.75">
      <c r="B47" s="17" t="s">
        <v>30</v>
      </c>
      <c r="D47" s="10"/>
    </row>
    <row r="48" spans="1:4" ht="15.75">
      <c r="A48" s="18" t="s">
        <v>19</v>
      </c>
      <c r="B48" s="36" t="s">
        <v>31</v>
      </c>
      <c r="D48" s="10"/>
    </row>
    <row r="49" spans="2:4" ht="15.75">
      <c r="B49" s="37" t="s">
        <v>32</v>
      </c>
      <c r="D49" s="10"/>
    </row>
    <row r="50" spans="2:4" ht="15.75">
      <c r="B50" s="38" t="s">
        <v>33</v>
      </c>
      <c r="D50" s="10"/>
    </row>
    <row r="51" spans="2:4" ht="15.75">
      <c r="B51" s="38" t="s">
        <v>34</v>
      </c>
      <c r="D51" s="10"/>
    </row>
    <row r="52" spans="2:4" ht="15.75">
      <c r="B52" s="38" t="s">
        <v>122</v>
      </c>
      <c r="D52" s="10"/>
    </row>
    <row r="53" spans="1:4" ht="15.75">
      <c r="A53" s="18" t="s">
        <v>19</v>
      </c>
      <c r="B53" s="109" t="s">
        <v>142</v>
      </c>
      <c r="C53" s="110"/>
      <c r="D53" s="110"/>
    </row>
    <row r="54" spans="1:4" ht="15.75">
      <c r="A54" s="18" t="s">
        <v>19</v>
      </c>
      <c r="B54" s="38" t="s">
        <v>143</v>
      </c>
      <c r="C54" s="79"/>
      <c r="D54" s="79"/>
    </row>
    <row r="55" spans="1:4" ht="15.75">
      <c r="A55" s="18" t="s">
        <v>19</v>
      </c>
      <c r="B55" s="38" t="s">
        <v>161</v>
      </c>
      <c r="C55" s="79"/>
      <c r="D55" s="79"/>
    </row>
    <row r="56" spans="2:4" ht="15.75">
      <c r="B56" s="16"/>
      <c r="D56" s="10"/>
    </row>
    <row r="57" spans="2:4" ht="15.75">
      <c r="B57" s="17" t="s">
        <v>35</v>
      </c>
      <c r="D57" s="10"/>
    </row>
    <row r="58" spans="1:4" ht="15.75">
      <c r="A58" s="18" t="s">
        <v>19</v>
      </c>
      <c r="B58" s="38" t="s">
        <v>133</v>
      </c>
      <c r="C58" s="38"/>
      <c r="D58" s="38"/>
    </row>
    <row r="59" spans="1:4" ht="15.75">
      <c r="A59" s="18" t="s">
        <v>19</v>
      </c>
      <c r="B59" s="38" t="s">
        <v>134</v>
      </c>
      <c r="C59" s="38"/>
      <c r="D59" s="38"/>
    </row>
    <row r="60" spans="1:5" ht="27.75" customHeight="1">
      <c r="A60" s="18" t="s">
        <v>19</v>
      </c>
      <c r="B60" s="109" t="s">
        <v>44</v>
      </c>
      <c r="C60" s="110"/>
      <c r="D60" s="110"/>
      <c r="E60" s="77"/>
    </row>
    <row r="61" spans="1:5" ht="15.75">
      <c r="A61" s="18" t="s">
        <v>19</v>
      </c>
      <c r="B61" s="38" t="s">
        <v>135</v>
      </c>
      <c r="C61" s="38"/>
      <c r="D61" s="38"/>
      <c r="E61" s="30"/>
    </row>
    <row r="62" spans="1:5" ht="15.75">
      <c r="A62" s="18" t="s">
        <v>19</v>
      </c>
      <c r="B62" s="38" t="s">
        <v>136</v>
      </c>
      <c r="C62" s="38"/>
      <c r="D62" s="38"/>
      <c r="E62" s="30"/>
    </row>
    <row r="63" spans="2:4" ht="15.75">
      <c r="B63" s="16"/>
      <c r="D63" s="10"/>
    </row>
    <row r="64" spans="2:4" ht="15.75">
      <c r="B64" s="17" t="s">
        <v>36</v>
      </c>
      <c r="D64" s="10"/>
    </row>
    <row r="65" spans="1:5" ht="15.75">
      <c r="A65" s="18" t="s">
        <v>19</v>
      </c>
      <c r="B65" s="38" t="s">
        <v>137</v>
      </c>
      <c r="C65" s="38"/>
      <c r="D65" s="38"/>
      <c r="E65" s="39"/>
    </row>
    <row r="66" spans="1:4" ht="15.75">
      <c r="A66" s="18" t="s">
        <v>19</v>
      </c>
      <c r="B66" s="38" t="s">
        <v>138</v>
      </c>
      <c r="C66" s="38"/>
      <c r="D66" s="38"/>
    </row>
    <row r="67" spans="1:4" ht="29.25" customHeight="1">
      <c r="A67" s="18" t="s">
        <v>19</v>
      </c>
      <c r="B67" s="112" t="s">
        <v>139</v>
      </c>
      <c r="C67" s="117"/>
      <c r="D67" s="117"/>
    </row>
    <row r="68" spans="1:5" ht="29.25" customHeight="1">
      <c r="A68" s="18" t="s">
        <v>19</v>
      </c>
      <c r="B68" s="112" t="s">
        <v>140</v>
      </c>
      <c r="C68" s="117"/>
      <c r="D68" s="117"/>
      <c r="E68" s="78"/>
    </row>
    <row r="69" spans="1:4" ht="27" customHeight="1">
      <c r="A69" s="18" t="s">
        <v>19</v>
      </c>
      <c r="B69" s="112" t="s">
        <v>37</v>
      </c>
      <c r="C69" s="117"/>
      <c r="D69" s="117"/>
    </row>
    <row r="70" spans="1:4" ht="15.75">
      <c r="A70" s="18" t="s">
        <v>19</v>
      </c>
      <c r="B70" s="38" t="s">
        <v>38</v>
      </c>
      <c r="C70" s="38"/>
      <c r="D70" s="38"/>
    </row>
    <row r="71" spans="1:4" ht="15.75">
      <c r="A71" s="18"/>
      <c r="B71" s="38"/>
      <c r="C71" s="38"/>
      <c r="D71" s="38"/>
    </row>
    <row r="72" spans="1:248" ht="15.75">
      <c r="A72" s="5"/>
      <c r="B72" s="17" t="s">
        <v>39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</row>
    <row r="73" spans="1:4" ht="28.5" customHeight="1">
      <c r="A73" s="18" t="s">
        <v>19</v>
      </c>
      <c r="B73" s="112" t="s">
        <v>144</v>
      </c>
      <c r="C73" s="117"/>
      <c r="D73" s="117"/>
    </row>
    <row r="74" spans="2:4" ht="14.25" customHeight="1">
      <c r="B74"/>
      <c r="D74" s="10"/>
    </row>
    <row r="75" spans="2:4" ht="15.75">
      <c r="B75" s="17" t="s">
        <v>40</v>
      </c>
      <c r="D75" s="10"/>
    </row>
    <row r="76" spans="1:4" ht="15.75">
      <c r="A76" s="18" t="s">
        <v>19</v>
      </c>
      <c r="B76" s="111" t="s">
        <v>45</v>
      </c>
      <c r="C76" s="111"/>
      <c r="D76" s="111"/>
    </row>
    <row r="77" spans="1:4" ht="15.75">
      <c r="A77" s="18" t="s">
        <v>19</v>
      </c>
      <c r="B77" s="111" t="s">
        <v>46</v>
      </c>
      <c r="C77" s="111"/>
      <c r="D77" s="111"/>
    </row>
    <row r="78" spans="1:4" ht="15.75">
      <c r="A78" s="18" t="s">
        <v>19</v>
      </c>
      <c r="B78" s="111" t="s">
        <v>47</v>
      </c>
      <c r="C78" s="111"/>
      <c r="D78" s="111"/>
    </row>
    <row r="79" spans="1:4" ht="15.75">
      <c r="A79" s="18"/>
      <c r="B79" s="30"/>
      <c r="C79" s="30"/>
      <c r="D79" s="30"/>
    </row>
    <row r="80" spans="2:3" ht="15.75">
      <c r="B80" s="17" t="s">
        <v>141</v>
      </c>
      <c r="C80" s="5"/>
    </row>
    <row r="81" spans="1:4" ht="15.75" customHeight="1">
      <c r="A81" s="18" t="s">
        <v>19</v>
      </c>
      <c r="B81" s="111" t="s">
        <v>41</v>
      </c>
      <c r="C81" s="111"/>
      <c r="D81" s="111"/>
    </row>
    <row r="82" spans="1:4" ht="15" customHeight="1">
      <c r="A82" s="18" t="s">
        <v>19</v>
      </c>
      <c r="B82" s="111" t="s">
        <v>42</v>
      </c>
      <c r="C82" s="111"/>
      <c r="D82" s="111"/>
    </row>
    <row r="83" spans="1:3" ht="15.75">
      <c r="A83" s="18"/>
      <c r="B83" s="30"/>
      <c r="C83" s="30"/>
    </row>
    <row r="84" spans="2:4" ht="15.75">
      <c r="B84" s="38" t="s">
        <v>43</v>
      </c>
      <c r="C84" s="38"/>
      <c r="D84" s="38"/>
    </row>
  </sheetData>
  <sheetProtection/>
  <mergeCells count="25">
    <mergeCell ref="B81:D81"/>
    <mergeCell ref="C31:E31"/>
    <mergeCell ref="B38:D38"/>
    <mergeCell ref="B37:D37"/>
    <mergeCell ref="B40:D40"/>
    <mergeCell ref="B82:D82"/>
    <mergeCell ref="B60:D60"/>
    <mergeCell ref="B53:D53"/>
    <mergeCell ref="B68:D68"/>
    <mergeCell ref="B67:D67"/>
    <mergeCell ref="B4:B6"/>
    <mergeCell ref="C4:E4"/>
    <mergeCell ref="C30:E30"/>
    <mergeCell ref="B44:D44"/>
    <mergeCell ref="B36:D36"/>
    <mergeCell ref="B69:D69"/>
    <mergeCell ref="B73:D73"/>
    <mergeCell ref="B76:D76"/>
    <mergeCell ref="B77:D77"/>
    <mergeCell ref="B78:D78"/>
    <mergeCell ref="B39:D39"/>
    <mergeCell ref="B46:D46"/>
    <mergeCell ref="B41:D41"/>
    <mergeCell ref="B43:D43"/>
    <mergeCell ref="B42:D42"/>
  </mergeCells>
  <printOptions/>
  <pageMargins left="0.3937007874015748" right="0.3937007874015748" top="0.1968503937007874" bottom="0.1968503937007874" header="0.5118110236220472" footer="0.5118110236220472"/>
  <pageSetup fitToHeight="2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" customWidth="1"/>
    <col min="2" max="2" width="60.125" style="1" customWidth="1"/>
    <col min="3" max="3" width="5.75390625" style="58" hidden="1" customWidth="1"/>
    <col min="4" max="4" width="5.375" style="58" hidden="1" customWidth="1"/>
    <col min="5" max="5" width="5.875" style="58" hidden="1" customWidth="1"/>
    <col min="6" max="6" width="34.875" style="10" customWidth="1"/>
    <col min="7" max="8" width="34.875" style="1" customWidth="1"/>
    <col min="9" max="16384" width="9.125" style="1" customWidth="1"/>
  </cols>
  <sheetData>
    <row r="1" spans="3:5" ht="12.75" customHeight="1">
      <c r="C1" s="43"/>
      <c r="D1" s="43"/>
      <c r="E1" s="43"/>
    </row>
    <row r="2" spans="2:5" ht="15.75" customHeight="1">
      <c r="B2" s="13" t="s">
        <v>51</v>
      </c>
      <c r="C2" s="44"/>
      <c r="D2" s="44"/>
      <c r="E2" s="44"/>
    </row>
    <row r="3" spans="1:5" ht="15.75">
      <c r="A3" s="6"/>
      <c r="B3" s="6"/>
      <c r="C3" s="6"/>
      <c r="D3" s="6"/>
      <c r="E3" s="6"/>
    </row>
    <row r="4" spans="1:7" s="2" customFormat="1" ht="42.75" customHeight="1">
      <c r="A4" s="7"/>
      <c r="B4" s="128" t="s">
        <v>0</v>
      </c>
      <c r="C4" s="45"/>
      <c r="D4" s="45"/>
      <c r="E4" s="46"/>
      <c r="F4" s="130" t="s">
        <v>52</v>
      </c>
      <c r="G4" s="130"/>
    </row>
    <row r="5" spans="1:7" s="2" customFormat="1" ht="44.25" customHeight="1">
      <c r="A5" s="7"/>
      <c r="B5" s="129"/>
      <c r="C5" s="45" t="s">
        <v>53</v>
      </c>
      <c r="D5" s="45" t="s">
        <v>54</v>
      </c>
      <c r="E5" s="45" t="s">
        <v>55</v>
      </c>
      <c r="F5" s="41" t="s">
        <v>56</v>
      </c>
      <c r="G5" s="41" t="s">
        <v>57</v>
      </c>
    </row>
    <row r="6" spans="1:7" ht="19.5">
      <c r="A6" s="9"/>
      <c r="B6" s="25" t="s">
        <v>58</v>
      </c>
      <c r="C6" s="26"/>
      <c r="D6" s="26"/>
      <c r="E6" s="26"/>
      <c r="F6" s="47"/>
      <c r="G6" s="47"/>
    </row>
    <row r="7" spans="1:7" ht="19.5">
      <c r="A7" s="9"/>
      <c r="B7" s="21" t="s">
        <v>1</v>
      </c>
      <c r="C7" s="48">
        <v>20</v>
      </c>
      <c r="D7" s="27">
        <f>C7</f>
        <v>20</v>
      </c>
      <c r="E7" s="27"/>
      <c r="F7" s="49">
        <v>4900</v>
      </c>
      <c r="G7" s="49">
        <v>6000</v>
      </c>
    </row>
    <row r="8" spans="1:7" ht="19.5">
      <c r="A8" s="9"/>
      <c r="B8" s="21" t="s">
        <v>59</v>
      </c>
      <c r="C8" s="48">
        <f>5+9+21</f>
        <v>35</v>
      </c>
      <c r="D8" s="27">
        <f>C8*2</f>
        <v>70</v>
      </c>
      <c r="E8" s="27"/>
      <c r="F8" s="49">
        <v>8300</v>
      </c>
      <c r="G8" s="49">
        <v>9800</v>
      </c>
    </row>
    <row r="9" spans="1:7" ht="15.75">
      <c r="A9" s="8"/>
      <c r="B9" s="22" t="s">
        <v>60</v>
      </c>
      <c r="C9" s="48">
        <f>6+2</f>
        <v>8</v>
      </c>
      <c r="D9" s="27">
        <f>C9*2</f>
        <v>16</v>
      </c>
      <c r="E9" s="27">
        <f>C9</f>
        <v>8</v>
      </c>
      <c r="F9" s="49">
        <v>9600</v>
      </c>
      <c r="G9" s="49">
        <v>12500</v>
      </c>
    </row>
    <row r="10" spans="1:7" ht="19.5">
      <c r="A10" s="9"/>
      <c r="B10" s="22" t="s">
        <v>61</v>
      </c>
      <c r="C10" s="48">
        <f>16+4</f>
        <v>20</v>
      </c>
      <c r="D10" s="27">
        <f>C10*2</f>
        <v>40</v>
      </c>
      <c r="E10" s="27">
        <f>C10</f>
        <v>20</v>
      </c>
      <c r="F10" s="49">
        <v>9600</v>
      </c>
      <c r="G10" s="49">
        <v>12500</v>
      </c>
    </row>
    <row r="11" spans="1:7" ht="15.75">
      <c r="A11" s="7"/>
      <c r="B11" s="22" t="s">
        <v>24</v>
      </c>
      <c r="C11" s="48">
        <v>2</v>
      </c>
      <c r="D11" s="27">
        <v>6</v>
      </c>
      <c r="E11" s="27">
        <v>2</v>
      </c>
      <c r="F11" s="49">
        <v>14400</v>
      </c>
      <c r="G11" s="49">
        <v>18750</v>
      </c>
    </row>
    <row r="12" spans="1:7" ht="15.75">
      <c r="A12" s="8"/>
      <c r="B12" s="25" t="s">
        <v>3</v>
      </c>
      <c r="C12" s="26"/>
      <c r="D12" s="26"/>
      <c r="E12" s="26"/>
      <c r="F12" s="50"/>
      <c r="G12" s="50"/>
    </row>
    <row r="13" spans="1:7" ht="15.75">
      <c r="A13" s="8"/>
      <c r="B13" s="21" t="s">
        <v>1</v>
      </c>
      <c r="C13" s="27">
        <v>4</v>
      </c>
      <c r="D13" s="27">
        <v>4</v>
      </c>
      <c r="E13" s="27"/>
      <c r="F13" s="49">
        <v>4900</v>
      </c>
      <c r="G13" s="49">
        <v>6250</v>
      </c>
    </row>
    <row r="14" spans="1:7" ht="15.75">
      <c r="A14" s="8"/>
      <c r="B14" s="22" t="s">
        <v>10</v>
      </c>
      <c r="C14" s="27">
        <v>4</v>
      </c>
      <c r="D14" s="27">
        <f>C14*2</f>
        <v>8</v>
      </c>
      <c r="E14" s="27"/>
      <c r="F14" s="49">
        <v>8300</v>
      </c>
      <c r="G14" s="49">
        <v>9800</v>
      </c>
    </row>
    <row r="15" spans="1:7" ht="15.75">
      <c r="A15" s="8"/>
      <c r="B15" s="21" t="s">
        <v>8</v>
      </c>
      <c r="C15" s="27">
        <v>3</v>
      </c>
      <c r="D15" s="27">
        <f>C15*2</f>
        <v>6</v>
      </c>
      <c r="E15" s="27"/>
      <c r="F15" s="49">
        <v>8300</v>
      </c>
      <c r="G15" s="49">
        <v>10700</v>
      </c>
    </row>
    <row r="16" spans="1:7" ht="15.75">
      <c r="A16" s="8"/>
      <c r="B16" s="22" t="s">
        <v>9</v>
      </c>
      <c r="C16" s="27">
        <v>4</v>
      </c>
      <c r="D16" s="27">
        <f>C16*2</f>
        <v>8</v>
      </c>
      <c r="E16" s="27">
        <f>C16</f>
        <v>4</v>
      </c>
      <c r="F16" s="49">
        <v>8900</v>
      </c>
      <c r="G16" s="49">
        <v>11600</v>
      </c>
    </row>
    <row r="17" spans="1:7" ht="15.75">
      <c r="A17" s="8"/>
      <c r="B17" s="22" t="s">
        <v>4</v>
      </c>
      <c r="C17" s="27">
        <v>8</v>
      </c>
      <c r="D17" s="27">
        <f>C17*2</f>
        <v>16</v>
      </c>
      <c r="E17" s="27">
        <f>C17</f>
        <v>8</v>
      </c>
      <c r="F17" s="49">
        <v>10300</v>
      </c>
      <c r="G17" s="49">
        <v>13400</v>
      </c>
    </row>
    <row r="18" spans="1:7" ht="15.75">
      <c r="A18" s="8"/>
      <c r="B18" s="22" t="s">
        <v>5</v>
      </c>
      <c r="C18" s="27">
        <v>1</v>
      </c>
      <c r="D18" s="27">
        <f>C18*4</f>
        <v>4</v>
      </c>
      <c r="E18" s="27">
        <v>2</v>
      </c>
      <c r="F18" s="49">
        <v>20600</v>
      </c>
      <c r="G18" s="49">
        <v>26800</v>
      </c>
    </row>
    <row r="19" spans="1:7" ht="15.75">
      <c r="A19" s="51"/>
      <c r="B19" s="25" t="s">
        <v>15</v>
      </c>
      <c r="C19" s="52"/>
      <c r="D19" s="52"/>
      <c r="E19" s="52"/>
      <c r="F19" s="50"/>
      <c r="G19" s="50"/>
    </row>
    <row r="20" spans="1:7" ht="15.75">
      <c r="A20" s="8"/>
      <c r="B20" s="22" t="s">
        <v>62</v>
      </c>
      <c r="C20" s="27">
        <v>3</v>
      </c>
      <c r="D20" s="27">
        <f>C20*2</f>
        <v>6</v>
      </c>
      <c r="E20" s="27"/>
      <c r="F20" s="49">
        <v>8300</v>
      </c>
      <c r="G20" s="49">
        <v>9800</v>
      </c>
    </row>
    <row r="21" spans="1:7" ht="15.75">
      <c r="A21" s="8"/>
      <c r="B21" s="22" t="s">
        <v>63</v>
      </c>
      <c r="C21" s="27">
        <v>11</v>
      </c>
      <c r="D21" s="27">
        <f>C21*2</f>
        <v>22</v>
      </c>
      <c r="E21" s="27">
        <f>C21</f>
        <v>11</v>
      </c>
      <c r="F21" s="49">
        <v>9600</v>
      </c>
      <c r="G21" s="49">
        <v>12500</v>
      </c>
    </row>
    <row r="22" spans="1:7" ht="15.75">
      <c r="A22" s="8"/>
      <c r="B22" s="22" t="s">
        <v>2</v>
      </c>
      <c r="C22" s="27">
        <v>2</v>
      </c>
      <c r="D22" s="27">
        <f>C22*3</f>
        <v>6</v>
      </c>
      <c r="E22" s="27">
        <f>C22</f>
        <v>2</v>
      </c>
      <c r="F22" s="49">
        <v>15450</v>
      </c>
      <c r="G22" s="49">
        <v>20100</v>
      </c>
    </row>
    <row r="23" spans="2:6" ht="27" customHeight="1">
      <c r="B23" s="53" t="s">
        <v>17</v>
      </c>
      <c r="C23" s="54"/>
      <c r="D23" s="54"/>
      <c r="E23" s="54"/>
      <c r="F23" s="55"/>
    </row>
    <row r="24" spans="1:6" ht="15.75">
      <c r="A24" s="56"/>
      <c r="B24" s="57" t="s">
        <v>64</v>
      </c>
      <c r="C24" s="57"/>
      <c r="D24" s="57"/>
      <c r="E24" s="57"/>
      <c r="F24" s="57"/>
    </row>
    <row r="25" spans="1:6" ht="15.75">
      <c r="A25" s="56"/>
      <c r="B25" s="57" t="s">
        <v>65</v>
      </c>
      <c r="C25" s="57"/>
      <c r="D25" s="57"/>
      <c r="E25" s="57"/>
      <c r="F25" s="57"/>
    </row>
    <row r="26" ht="15.75">
      <c r="B26" s="57" t="s">
        <v>66</v>
      </c>
    </row>
    <row r="27" spans="1:6" ht="18" customHeight="1">
      <c r="A27" s="56"/>
      <c r="B27" s="59" t="s">
        <v>67</v>
      </c>
      <c r="C27" s="59"/>
      <c r="D27" s="59"/>
      <c r="E27" s="59"/>
      <c r="F27" s="59"/>
    </row>
    <row r="28" spans="1:6" ht="38.25">
      <c r="A28" s="56"/>
      <c r="B28" s="42" t="s">
        <v>68</v>
      </c>
      <c r="C28" s="57"/>
      <c r="D28" s="57"/>
      <c r="E28" s="57"/>
      <c r="F28" s="57"/>
    </row>
    <row r="29" ht="15" customHeight="1"/>
    <row r="30" spans="2:6" ht="25.5" customHeight="1">
      <c r="B30" s="131" t="s">
        <v>69</v>
      </c>
      <c r="C30" s="131"/>
      <c r="D30" s="131"/>
      <c r="E30" s="131"/>
      <c r="F30" s="131"/>
    </row>
    <row r="31" spans="1:6" ht="15.75">
      <c r="A31" s="18"/>
      <c r="B31" s="60" t="s">
        <v>70</v>
      </c>
      <c r="C31" s="40"/>
      <c r="D31" s="40"/>
      <c r="E31" s="40"/>
      <c r="F31" s="40"/>
    </row>
    <row r="32" spans="2:8" ht="32.25" customHeight="1">
      <c r="B32" s="132" t="s">
        <v>71</v>
      </c>
      <c r="C32" s="61"/>
      <c r="D32" s="61"/>
      <c r="E32" s="61"/>
      <c r="F32" s="62" t="s">
        <v>72</v>
      </c>
      <c r="G32" s="63" t="s">
        <v>72</v>
      </c>
      <c r="H32" s="64" t="s">
        <v>72</v>
      </c>
    </row>
    <row r="33" spans="2:8" ht="18" customHeight="1">
      <c r="B33" s="133"/>
      <c r="C33" s="65"/>
      <c r="D33" s="65"/>
      <c r="E33" s="66"/>
      <c r="F33" s="67" t="s">
        <v>73</v>
      </c>
      <c r="G33" s="68" t="s">
        <v>74</v>
      </c>
      <c r="H33" s="69" t="s">
        <v>75</v>
      </c>
    </row>
    <row r="34" spans="2:8" ht="18" customHeight="1">
      <c r="B34" s="70" t="s">
        <v>76</v>
      </c>
      <c r="C34" s="70"/>
      <c r="D34" s="70"/>
      <c r="E34" s="70"/>
      <c r="F34" s="71" t="s">
        <v>77</v>
      </c>
      <c r="G34" s="72" t="s">
        <v>77</v>
      </c>
      <c r="H34" s="73" t="s">
        <v>77</v>
      </c>
    </row>
    <row r="35" spans="2:8" ht="18" customHeight="1">
      <c r="B35" s="70" t="s">
        <v>78</v>
      </c>
      <c r="C35" s="70"/>
      <c r="D35" s="70"/>
      <c r="E35" s="70"/>
      <c r="F35" s="74" t="s">
        <v>79</v>
      </c>
      <c r="G35" s="75" t="s">
        <v>79</v>
      </c>
      <c r="H35" s="76" t="s">
        <v>79</v>
      </c>
    </row>
    <row r="36" spans="2:8" ht="18" customHeight="1">
      <c r="B36" s="70" t="s">
        <v>80</v>
      </c>
      <c r="C36" s="70"/>
      <c r="D36" s="70"/>
      <c r="E36" s="70"/>
      <c r="F36" s="74" t="s">
        <v>81</v>
      </c>
      <c r="G36" s="75" t="s">
        <v>81</v>
      </c>
      <c r="H36" s="76" t="s">
        <v>81</v>
      </c>
    </row>
    <row r="37" spans="2:8" ht="18" customHeight="1">
      <c r="B37" s="70" t="s">
        <v>82</v>
      </c>
      <c r="C37" s="70"/>
      <c r="D37" s="70"/>
      <c r="E37" s="70"/>
      <c r="F37" s="74" t="s">
        <v>81</v>
      </c>
      <c r="G37" s="75" t="s">
        <v>81</v>
      </c>
      <c r="H37" s="76" t="s">
        <v>81</v>
      </c>
    </row>
    <row r="38" spans="2:8" ht="18" customHeight="1">
      <c r="B38" s="70" t="s">
        <v>83</v>
      </c>
      <c r="C38" s="70"/>
      <c r="D38" s="70"/>
      <c r="E38" s="70"/>
      <c r="F38" s="74" t="s">
        <v>84</v>
      </c>
      <c r="G38" s="75" t="s">
        <v>85</v>
      </c>
      <c r="H38" s="76" t="s">
        <v>85</v>
      </c>
    </row>
    <row r="39" spans="2:8" ht="18" customHeight="1">
      <c r="B39" s="70" t="s">
        <v>86</v>
      </c>
      <c r="C39" s="70"/>
      <c r="D39" s="70"/>
      <c r="E39" s="70"/>
      <c r="F39" s="74" t="s">
        <v>87</v>
      </c>
      <c r="G39" s="75" t="s">
        <v>88</v>
      </c>
      <c r="H39" s="76" t="s">
        <v>89</v>
      </c>
    </row>
    <row r="40" spans="2:8" ht="18" customHeight="1">
      <c r="B40" s="70" t="s">
        <v>90</v>
      </c>
      <c r="C40" s="70"/>
      <c r="D40" s="70"/>
      <c r="E40" s="70"/>
      <c r="F40" s="74" t="s">
        <v>91</v>
      </c>
      <c r="G40" s="75" t="s">
        <v>92</v>
      </c>
      <c r="H40" s="76" t="s">
        <v>93</v>
      </c>
    </row>
    <row r="41" spans="2:8" ht="18" customHeight="1">
      <c r="B41" s="70" t="s">
        <v>94</v>
      </c>
      <c r="C41" s="70"/>
      <c r="D41" s="70"/>
      <c r="E41" s="70"/>
      <c r="F41" s="74" t="s">
        <v>95</v>
      </c>
      <c r="G41" s="75" t="s">
        <v>96</v>
      </c>
      <c r="H41" s="76" t="s">
        <v>97</v>
      </c>
    </row>
    <row r="42" spans="2:8" ht="18" customHeight="1">
      <c r="B42" s="70" t="s">
        <v>98</v>
      </c>
      <c r="C42" s="70"/>
      <c r="D42" s="70"/>
      <c r="E42" s="70"/>
      <c r="F42" s="74" t="s">
        <v>99</v>
      </c>
      <c r="G42" s="75" t="s">
        <v>100</v>
      </c>
      <c r="H42" s="76" t="s">
        <v>101</v>
      </c>
    </row>
    <row r="43" spans="2:8" ht="18" customHeight="1">
      <c r="B43" s="70" t="s">
        <v>102</v>
      </c>
      <c r="C43" s="70"/>
      <c r="D43" s="70"/>
      <c r="E43" s="70"/>
      <c r="F43" s="74" t="s">
        <v>103</v>
      </c>
      <c r="G43" s="75" t="s">
        <v>104</v>
      </c>
      <c r="H43" s="76" t="s">
        <v>105</v>
      </c>
    </row>
    <row r="44" spans="2:8" ht="18" customHeight="1">
      <c r="B44" s="70" t="s">
        <v>106</v>
      </c>
      <c r="C44" s="70"/>
      <c r="D44" s="70"/>
      <c r="E44" s="70"/>
      <c r="F44" s="74" t="s">
        <v>107</v>
      </c>
      <c r="G44" s="75" t="s">
        <v>107</v>
      </c>
      <c r="H44" s="76" t="s">
        <v>107</v>
      </c>
    </row>
    <row r="45" spans="2:8" ht="18" customHeight="1">
      <c r="B45" s="70" t="s">
        <v>108</v>
      </c>
      <c r="C45" s="70"/>
      <c r="D45" s="70"/>
      <c r="E45" s="70"/>
      <c r="F45" s="74" t="s">
        <v>107</v>
      </c>
      <c r="G45" s="75" t="s">
        <v>107</v>
      </c>
      <c r="H45" s="76" t="s">
        <v>107</v>
      </c>
    </row>
    <row r="46" spans="2:8" ht="18" customHeight="1">
      <c r="B46" s="70" t="s">
        <v>109</v>
      </c>
      <c r="C46" s="70"/>
      <c r="D46" s="70"/>
      <c r="E46" s="70"/>
      <c r="F46" s="74" t="s">
        <v>110</v>
      </c>
      <c r="G46" s="75" t="s">
        <v>111</v>
      </c>
      <c r="H46" s="76" t="s">
        <v>112</v>
      </c>
    </row>
    <row r="47" ht="18" customHeight="1"/>
    <row r="48" ht="15.75">
      <c r="B48" s="60" t="s">
        <v>113</v>
      </c>
    </row>
    <row r="49" spans="1:2" ht="15.75">
      <c r="A49" s="18" t="s">
        <v>19</v>
      </c>
      <c r="B49" s="38" t="s">
        <v>123</v>
      </c>
    </row>
    <row r="50" ht="15.75">
      <c r="B50" s="16"/>
    </row>
    <row r="51" ht="15.75">
      <c r="B51" s="60" t="s">
        <v>114</v>
      </c>
    </row>
    <row r="52" spans="1:6" ht="27" customHeight="1">
      <c r="A52" s="18" t="s">
        <v>19</v>
      </c>
      <c r="B52" s="111" t="s">
        <v>115</v>
      </c>
      <c r="C52" s="111"/>
      <c r="D52" s="111"/>
      <c r="E52" s="111"/>
      <c r="F52" s="111"/>
    </row>
    <row r="53" spans="1:6" ht="15.75">
      <c r="A53" s="18" t="s">
        <v>19</v>
      </c>
      <c r="B53" s="111" t="s">
        <v>116</v>
      </c>
      <c r="C53" s="111"/>
      <c r="D53" s="111"/>
      <c r="E53" s="111"/>
      <c r="F53" s="111"/>
    </row>
    <row r="54" spans="1:6" ht="15.75" customHeight="1">
      <c r="A54" s="18" t="s">
        <v>19</v>
      </c>
      <c r="B54" s="38" t="s">
        <v>117</v>
      </c>
      <c r="C54" s="39"/>
      <c r="D54" s="39"/>
      <c r="E54" s="39"/>
      <c r="F54" s="39"/>
    </row>
    <row r="55" spans="1:6" ht="15.75">
      <c r="A55" s="18" t="s">
        <v>19</v>
      </c>
      <c r="B55" s="111" t="s">
        <v>118</v>
      </c>
      <c r="C55" s="111"/>
      <c r="D55" s="111"/>
      <c r="E55" s="111"/>
      <c r="F55" s="111"/>
    </row>
    <row r="56" spans="1:6" ht="15.75">
      <c r="A56" s="18"/>
      <c r="B56" s="40"/>
      <c r="C56" s="40"/>
      <c r="D56" s="40"/>
      <c r="E56" s="40"/>
      <c r="F56" s="40"/>
    </row>
    <row r="57" spans="2:6" ht="15.75">
      <c r="B57" s="60" t="s">
        <v>119</v>
      </c>
      <c r="C57" s="10"/>
      <c r="D57" s="1"/>
      <c r="E57" s="1"/>
      <c r="F57" s="1"/>
    </row>
    <row r="58" spans="1:6" ht="15.75">
      <c r="A58" s="18" t="s">
        <v>19</v>
      </c>
      <c r="B58" s="111" t="s">
        <v>120</v>
      </c>
      <c r="C58" s="111"/>
      <c r="D58" s="111"/>
      <c r="E58" s="111"/>
      <c r="F58" s="111"/>
    </row>
    <row r="59" spans="1:6" ht="15" customHeight="1">
      <c r="A59" s="18" t="s">
        <v>19</v>
      </c>
      <c r="B59" s="111" t="s">
        <v>121</v>
      </c>
      <c r="C59" s="111"/>
      <c r="D59" s="111"/>
      <c r="E59" s="111"/>
      <c r="F59" s="111"/>
    </row>
    <row r="60" spans="1:6" ht="15" customHeight="1">
      <c r="A60" s="18"/>
      <c r="B60" s="40"/>
      <c r="C60" s="40"/>
      <c r="D60" s="40"/>
      <c r="E60" s="40"/>
      <c r="F60" s="40"/>
    </row>
    <row r="61" spans="2:6" ht="30" customHeight="1">
      <c r="B61" s="127" t="s">
        <v>50</v>
      </c>
      <c r="C61" s="127"/>
      <c r="D61" s="127"/>
      <c r="E61" s="127"/>
      <c r="F61" s="127"/>
    </row>
    <row r="62" ht="21" customHeight="1"/>
    <row r="63" ht="18" customHeight="1"/>
    <row r="64" ht="18" customHeight="1"/>
    <row r="65" ht="18" customHeight="1"/>
  </sheetData>
  <sheetProtection/>
  <mergeCells count="10">
    <mergeCell ref="B55:F55"/>
    <mergeCell ref="B58:F58"/>
    <mergeCell ref="B59:F59"/>
    <mergeCell ref="B61:F61"/>
    <mergeCell ref="B4:B5"/>
    <mergeCell ref="F4:G4"/>
    <mergeCell ref="B30:F30"/>
    <mergeCell ref="B32:B33"/>
    <mergeCell ref="B52:F52"/>
    <mergeCell ref="B53:F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УПЦ 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NatashaS</dc:creator>
  <cp:keywords/>
  <dc:description/>
  <cp:lastModifiedBy>Сморгунова Евгения Владимировна</cp:lastModifiedBy>
  <cp:lastPrinted>2018-12-03T09:50:31Z</cp:lastPrinted>
  <dcterms:created xsi:type="dcterms:W3CDTF">2006-08-01T08:11:15Z</dcterms:created>
  <dcterms:modified xsi:type="dcterms:W3CDTF">2019-07-01T08:29:14Z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